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80" windowHeight="7010" tabRatio="576" activeTab="2"/>
  </bookViews>
  <sheets>
    <sheet name="heimliche Limitkürzung" sheetId="1" r:id="rId1"/>
    <sheet name="heimliche Zinssatzerhöhung" sheetId="2" r:id="rId2"/>
    <sheet name="Zinssatz- Limitregler" sheetId="3" r:id="rId3"/>
  </sheets>
  <definedNames>
    <definedName name="_xlnm.Print_Titles" localSheetId="0">'heimliche Limitkürzung'!$2:$2</definedName>
    <definedName name="_xlnm.Print_Titles" localSheetId="1">'heimliche Zinssatzerhöhung'!$2:$2</definedName>
    <definedName name="_xlnm.Print_Titles" localSheetId="2">'Zinssatz- Limitregler'!$1:$3</definedName>
  </definedNames>
  <calcPr fullCalcOnLoad="1"/>
</workbook>
</file>

<file path=xl/sharedStrings.xml><?xml version="1.0" encoding="utf-8"?>
<sst xmlns="http://schemas.openxmlformats.org/spreadsheetml/2006/main" count="126" uniqueCount="106">
  <si>
    <t>Dispo_Zins</t>
  </si>
  <si>
    <t>Kred_Prov_Zins</t>
  </si>
  <si>
    <t>HabenZins</t>
  </si>
  <si>
    <t>Quartalsendedatum</t>
  </si>
  <si>
    <t>Vergleichskonto_Datum</t>
  </si>
  <si>
    <t>Vergleichskonto_Umsatz</t>
  </si>
  <si>
    <t>Vergleichskonto_Saldo</t>
  </si>
  <si>
    <t>Vergleichskonto_Limit</t>
  </si>
  <si>
    <t>Vergleichskonto_Saldo_Werttag_Vortag</t>
  </si>
  <si>
    <t>Vergleichskonto_Zinstage</t>
  </si>
  <si>
    <t>Bk_Zins_Vortag</t>
  </si>
  <si>
    <t>Bk_Überzins_Vortag</t>
  </si>
  <si>
    <t>Bk_Kred_Prov_Vortag</t>
  </si>
  <si>
    <t>Bk_Haben_Vortag</t>
  </si>
  <si>
    <t>Dispo_Zins_Vergleich_Vortag</t>
  </si>
  <si>
    <t>Bis_Zins_Vergleich_Vortag</t>
  </si>
  <si>
    <t>Kred_Prov_Zins_Vergleich_Vortag</t>
  </si>
  <si>
    <t>Haben_Zins_Vergleich_Vortag</t>
  </si>
  <si>
    <t>Vergleichskonto_Limit_Vortag</t>
  </si>
  <si>
    <t>Kred_Prov_zins_Vergleich</t>
  </si>
  <si>
    <t>Bk_Zins_Vortag_Auszug</t>
  </si>
  <si>
    <t>Bk_Überzins_Vortag_Auszug</t>
  </si>
  <si>
    <t>Bk_Limit_Vortag_Auszug</t>
  </si>
  <si>
    <t>Bank_Saldo_Werttag_Vortag_Auszug</t>
  </si>
  <si>
    <t>30.06.97</t>
  </si>
  <si>
    <t>01.07.97</t>
  </si>
  <si>
    <t>02.07.97</t>
  </si>
  <si>
    <t>03.07.97</t>
  </si>
  <si>
    <t>04.07.97</t>
  </si>
  <si>
    <t>07.07.97</t>
  </si>
  <si>
    <t>08.07.97</t>
  </si>
  <si>
    <t>09.07.97</t>
  </si>
  <si>
    <t>10.07.97</t>
  </si>
  <si>
    <t>11.07.97</t>
  </si>
  <si>
    <t>14.07.97</t>
  </si>
  <si>
    <t>15.07.97</t>
  </si>
  <si>
    <t>16.07.97</t>
  </si>
  <si>
    <t>17.07.97</t>
  </si>
  <si>
    <t>18.07.97</t>
  </si>
  <si>
    <t>21.07.97</t>
  </si>
  <si>
    <t>22.07.97</t>
  </si>
  <si>
    <t>23.07.97</t>
  </si>
  <si>
    <t>24.07.97</t>
  </si>
  <si>
    <t>25.07.97</t>
  </si>
  <si>
    <t>28.07.97</t>
  </si>
  <si>
    <t>29.07.97</t>
  </si>
  <si>
    <t>30.07.97</t>
  </si>
  <si>
    <t>31.07.97</t>
  </si>
  <si>
    <t>01.08.97</t>
  </si>
  <si>
    <t>04.08.97</t>
  </si>
  <si>
    <t>05.08.97</t>
  </si>
  <si>
    <t>06.08.97</t>
  </si>
  <si>
    <t>07.08.97</t>
  </si>
  <si>
    <t>08.08.97</t>
  </si>
  <si>
    <t>11.08.97</t>
  </si>
  <si>
    <t>12.08.97</t>
  </si>
  <si>
    <t>13.08.97</t>
  </si>
  <si>
    <t>15.08.97</t>
  </si>
  <si>
    <t>18.08.97</t>
  </si>
  <si>
    <t>19.08.97</t>
  </si>
  <si>
    <t>20.08.97</t>
  </si>
  <si>
    <t>22.08.97</t>
  </si>
  <si>
    <t>25.08.97</t>
  </si>
  <si>
    <t>26.08.97</t>
  </si>
  <si>
    <t>27.08.97</t>
  </si>
  <si>
    <t>28.08.97</t>
  </si>
  <si>
    <t>29.08.97</t>
  </si>
  <si>
    <t>01.09.97</t>
  </si>
  <si>
    <t>02.09.97</t>
  </si>
  <si>
    <t>03.09.97</t>
  </si>
  <si>
    <t>04.09.97</t>
  </si>
  <si>
    <t>05.09.97</t>
  </si>
  <si>
    <t>08.09.97</t>
  </si>
  <si>
    <t>09.09.97</t>
  </si>
  <si>
    <t>10.09.97</t>
  </si>
  <si>
    <t>11.09.97</t>
  </si>
  <si>
    <t>15.09.97</t>
  </si>
  <si>
    <t>16.09.97</t>
  </si>
  <si>
    <t>17.09.97</t>
  </si>
  <si>
    <t>18.09.97</t>
  </si>
  <si>
    <t>19.09.97</t>
  </si>
  <si>
    <t>22.09.97</t>
  </si>
  <si>
    <t>23.09.97</t>
  </si>
  <si>
    <t>24.09.97</t>
  </si>
  <si>
    <t>25.09.97</t>
  </si>
  <si>
    <t>26.09.97</t>
  </si>
  <si>
    <t>29.09.97</t>
  </si>
  <si>
    <t>30.09.97</t>
  </si>
  <si>
    <t>Bank Buchtag</t>
  </si>
  <si>
    <t>Bank Umsatz</t>
  </si>
  <si>
    <t>Bank Saldo</t>
  </si>
  <si>
    <t>Bank Zinstage</t>
  </si>
  <si>
    <t>Bank Werttag Umsatz</t>
  </si>
  <si>
    <t>Bank Saldo Werttag</t>
  </si>
  <si>
    <t>Bank Saldo Werttag Vortag</t>
  </si>
  <si>
    <t>Bk Limit Vortag überschritt</t>
  </si>
  <si>
    <t>Bk Limit Vortag</t>
  </si>
  <si>
    <t>Über Zins %</t>
  </si>
  <si>
    <t>Liste 1</t>
  </si>
  <si>
    <t>Liste 2</t>
  </si>
  <si>
    <t>berechnetes
Limit aus Zinsbetrag</t>
  </si>
  <si>
    <t>Zins- / Limitregler</t>
  </si>
  <si>
    <t>berechneter
Zins aus Limitbetrag</t>
  </si>
  <si>
    <t>Zeile</t>
  </si>
  <si>
    <t>Um mit 3,0% 503,92 Überziehungszins zu generieren, wurde das Limit durch die Sparkasse heimlich von 300.000,00 auf 198.456,86 verkürzt</t>
  </si>
  <si>
    <t>Um 503,92 Überziehungszins zu generieren, wurde der Überziehungszinssatz durch die Sparkasse heimlich von 3,0% auf 26,09% erhöht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</si>
</sst>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  <numFmt numFmtId="174" formatCode="#,##0.00;[Red]\-#,##0.00"/>
    <numFmt numFmtId="175" formatCode="#,##0;[Red]\-#,##0"/>
    <numFmt numFmtId="176" formatCode="#,##0.000;[Red]\-#,##0.000"/>
    <numFmt numFmtId="177" formatCode="#,##0.00_ ;[Red]\-#,##0.00\ "/>
    <numFmt numFmtId="178" formatCode="0.00_ ;[Red]\-0.00\ "/>
    <numFmt numFmtId="179" formatCode="#,##0.0_ ;[Red]\-#,##0.0\ "/>
    <numFmt numFmtId="180" formatCode="#,##0.000_ ;[Red]\-#,##0.000\ "/>
    <numFmt numFmtId="181" formatCode="#,##0.0000_ ;[Red]\-#,##0.0000\ "/>
    <numFmt numFmtId="182" formatCode="#,##0.00000_ ;[Red]\-#,##0.00000\ "/>
    <numFmt numFmtId="183" formatCode="0.000"/>
    <numFmt numFmtId="184" formatCode="0.0000"/>
    <numFmt numFmtId="185" formatCode="[$-407]dddd\,\ d\.\ mmmm\ yyyy"/>
  </numFmts>
  <fonts count="42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0"/>
      <color indexed="9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4" fontId="0" fillId="0" borderId="10" xfId="0" applyNumberFormat="1" applyFont="1" applyFill="1" applyBorder="1" applyAlignment="1">
      <alignment horizontal="right" wrapText="1"/>
    </xf>
    <xf numFmtId="175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7" fontId="0" fillId="0" borderId="0" xfId="0" applyNumberFormat="1" applyFont="1" applyFill="1" applyBorder="1" applyAlignment="1">
      <alignment horizontal="right" wrapText="1"/>
    </xf>
    <xf numFmtId="177" fontId="0" fillId="0" borderId="10" xfId="0" applyNumberFormat="1" applyFont="1" applyFill="1" applyBorder="1" applyAlignment="1">
      <alignment horizontal="right" wrapText="1"/>
    </xf>
    <xf numFmtId="177" fontId="0" fillId="0" borderId="10" xfId="0" applyNumberFormat="1" applyFont="1" applyFill="1" applyBorder="1" applyAlignment="1">
      <alignment horizontal="right" wrapText="1"/>
    </xf>
    <xf numFmtId="177" fontId="0" fillId="0" borderId="12" xfId="0" applyNumberFormat="1" applyFont="1" applyFill="1" applyBorder="1" applyAlignment="1">
      <alignment horizontal="right" wrapText="1"/>
    </xf>
    <xf numFmtId="177" fontId="0" fillId="0" borderId="13" xfId="0" applyNumberFormat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177" fontId="0" fillId="34" borderId="13" xfId="0" applyNumberFormat="1" applyFill="1" applyBorder="1" applyAlignment="1">
      <alignment/>
    </xf>
    <xf numFmtId="177" fontId="2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right" wrapText="1"/>
    </xf>
    <xf numFmtId="17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177" fontId="0" fillId="0" borderId="10" xfId="0" applyNumberFormat="1" applyFont="1" applyFill="1" applyBorder="1" applyAlignment="1">
      <alignment horizontal="right" wrapText="1"/>
    </xf>
    <xf numFmtId="177" fontId="0" fillId="0" borderId="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177" fontId="0" fillId="0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40" fillId="0" borderId="0" xfId="0" applyFont="1" applyAlignment="1">
      <alignment horizontal="center"/>
    </xf>
    <xf numFmtId="4" fontId="0" fillId="0" borderId="0" xfId="0" applyNumberFormat="1" applyAlignment="1">
      <alignment/>
    </xf>
    <xf numFmtId="173" fontId="0" fillId="0" borderId="14" xfId="0" applyNumberFormat="1" applyFont="1" applyFill="1" applyBorder="1" applyAlignment="1">
      <alignment horizontal="right" wrapText="1"/>
    </xf>
    <xf numFmtId="174" fontId="0" fillId="0" borderId="14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177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zoomScaleSheetLayoutView="5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421875" style="0" customWidth="1"/>
    <col min="2" max="2" width="12.7109375" style="0" customWidth="1"/>
    <col min="3" max="3" width="13.421875" style="0" customWidth="1"/>
    <col min="4" max="4" width="8.140625" style="0" customWidth="1"/>
    <col min="5" max="5" width="11.57421875" style="0" customWidth="1"/>
    <col min="6" max="6" width="13.28125" style="0" customWidth="1"/>
    <col min="7" max="7" width="12.28125" style="0" customWidth="1"/>
    <col min="8" max="8" width="12.8515625" style="0" bestFit="1" customWidth="1"/>
    <col min="9" max="9" width="12.00390625" style="0" customWidth="1"/>
    <col min="10" max="10" width="8.28125" style="0" customWidth="1"/>
    <col min="11" max="11" width="9.7109375" style="0" bestFit="1" customWidth="1"/>
    <col min="12" max="13" width="8.28125" style="0" hidden="1" customWidth="1"/>
    <col min="14" max="14" width="13.7109375" style="0" hidden="1" customWidth="1"/>
    <col min="15" max="15" width="0" style="0" hidden="1" customWidth="1"/>
    <col min="16" max="16" width="15.8515625" style="0" hidden="1" customWidth="1"/>
    <col min="17" max="17" width="10.7109375" style="0" hidden="1" customWidth="1"/>
    <col min="18" max="18" width="18.28125" style="0" hidden="1" customWidth="1"/>
    <col min="19" max="19" width="22.00390625" style="0" hidden="1" customWidth="1"/>
    <col min="20" max="20" width="23.00390625" style="0" hidden="1" customWidth="1"/>
    <col min="21" max="21" width="21.28125" style="0" hidden="1" customWidth="1"/>
    <col min="22" max="22" width="25.140625" style="0" hidden="1" customWidth="1"/>
    <col min="23" max="23" width="35.57421875" style="0" hidden="1" customWidth="1"/>
    <col min="24" max="24" width="23.57421875" style="0" hidden="1" customWidth="1"/>
    <col min="25" max="25" width="15.28125" style="0" hidden="1" customWidth="1"/>
    <col min="26" max="26" width="19.140625" style="0" hidden="1" customWidth="1"/>
    <col min="27" max="27" width="20.421875" style="0" hidden="1" customWidth="1"/>
    <col min="28" max="28" width="17.140625" style="0" hidden="1" customWidth="1"/>
    <col min="29" max="29" width="0" style="0" hidden="1" customWidth="1"/>
    <col min="30" max="30" width="26.7109375" style="0" hidden="1" customWidth="1"/>
    <col min="31" max="31" width="24.57421875" style="0" hidden="1" customWidth="1"/>
    <col min="32" max="32" width="30.421875" style="0" hidden="1" customWidth="1"/>
    <col min="33" max="33" width="27.28125" style="0" hidden="1" customWidth="1"/>
    <col min="34" max="34" width="27.140625" style="0" hidden="1" customWidth="1"/>
    <col min="35" max="35" width="23.8515625" style="0" hidden="1" customWidth="1"/>
    <col min="36" max="36" width="22.7109375" style="0" hidden="1" customWidth="1"/>
    <col min="37" max="37" width="26.7109375" style="0" hidden="1" customWidth="1"/>
    <col min="38" max="38" width="23.28125" style="0" hidden="1" customWidth="1"/>
    <col min="39" max="39" width="33.8515625" style="0" hidden="1" customWidth="1"/>
    <col min="40" max="49" width="0" style="0" hidden="1" customWidth="1"/>
  </cols>
  <sheetData>
    <row r="1" ht="12">
      <c r="A1" s="41" t="s">
        <v>104</v>
      </c>
    </row>
    <row r="2" spans="1:39" s="9" customFormat="1" ht="38.25">
      <c r="A2" s="8" t="s">
        <v>88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96</v>
      </c>
      <c r="I2" s="8" t="s">
        <v>95</v>
      </c>
      <c r="J2" s="8" t="s">
        <v>97</v>
      </c>
      <c r="K2" s="18" t="s">
        <v>98</v>
      </c>
      <c r="L2" s="8"/>
      <c r="M2" s="8"/>
      <c r="N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12</v>
      </c>
      <c r="AB2" s="8" t="s">
        <v>13</v>
      </c>
      <c r="AD2" s="8" t="s">
        <v>14</v>
      </c>
      <c r="AE2" s="8" t="s">
        <v>15</v>
      </c>
      <c r="AF2" s="8" t="s">
        <v>16</v>
      </c>
      <c r="AG2" s="8" t="s">
        <v>17</v>
      </c>
      <c r="AH2" s="8" t="s">
        <v>18</v>
      </c>
      <c r="AI2" s="8" t="s">
        <v>19</v>
      </c>
      <c r="AJ2" s="8" t="s">
        <v>20</v>
      </c>
      <c r="AK2" s="8" t="s">
        <v>21</v>
      </c>
      <c r="AL2" s="8" t="s">
        <v>22</v>
      </c>
      <c r="AM2" s="8" t="s">
        <v>23</v>
      </c>
    </row>
    <row r="3" spans="1:39" ht="13.5" customHeight="1">
      <c r="A3" s="2">
        <v>35611</v>
      </c>
      <c r="B3" s="3">
        <v>1926.04</v>
      </c>
      <c r="C3" s="3">
        <v>-228028.59</v>
      </c>
      <c r="D3" s="5"/>
      <c r="E3" s="3">
        <v>-20.709999999999624</v>
      </c>
      <c r="F3" s="3">
        <v>-229975.34</v>
      </c>
      <c r="G3" s="3">
        <v>-229954.63</v>
      </c>
      <c r="H3" s="11">
        <v>-198456.8588888889</v>
      </c>
      <c r="I3" s="10"/>
      <c r="J3" s="7">
        <v>3</v>
      </c>
      <c r="K3" s="12"/>
      <c r="L3" s="7"/>
      <c r="M3" s="7"/>
      <c r="N3" s="6">
        <v>7.76082802246262</v>
      </c>
      <c r="P3" s="7">
        <v>0</v>
      </c>
      <c r="Q3" s="7">
        <v>0</v>
      </c>
      <c r="R3" s="2">
        <v>35611</v>
      </c>
      <c r="S3" s="1" t="s">
        <v>24</v>
      </c>
      <c r="T3" s="3">
        <v>1778.63</v>
      </c>
      <c r="U3" s="3">
        <v>-224579.84</v>
      </c>
      <c r="V3" s="4">
        <v>-300000</v>
      </c>
      <c r="W3" s="3">
        <v>-226358.47</v>
      </c>
      <c r="X3" s="5">
        <v>3</v>
      </c>
      <c r="Y3" s="6">
        <v>7.74382131796574</v>
      </c>
      <c r="Z3" s="7">
        <v>3.0000000819672</v>
      </c>
      <c r="AA3" s="7">
        <v>0</v>
      </c>
      <c r="AB3" s="7">
        <v>0</v>
      </c>
      <c r="AD3" s="7">
        <v>6.75</v>
      </c>
      <c r="AE3" s="7">
        <v>3</v>
      </c>
      <c r="AF3" s="7">
        <v>0</v>
      </c>
      <c r="AG3" s="7">
        <v>0</v>
      </c>
      <c r="AH3" s="4">
        <v>-300006.2086</v>
      </c>
      <c r="AI3" s="7">
        <v>0</v>
      </c>
      <c r="AJ3" s="6">
        <v>7.75</v>
      </c>
      <c r="AK3" s="7">
        <v>3</v>
      </c>
      <c r="AL3" s="4">
        <v>-300000</v>
      </c>
      <c r="AM3" s="3">
        <v>-229947.80401788844</v>
      </c>
    </row>
    <row r="4" spans="1:39" ht="13.5" customHeight="1">
      <c r="A4" s="2">
        <v>35612</v>
      </c>
      <c r="B4" s="3">
        <v>-5275</v>
      </c>
      <c r="C4" s="3">
        <v>-233303.59</v>
      </c>
      <c r="D4" s="5">
        <v>1</v>
      </c>
      <c r="E4" s="3">
        <v>-3328.25</v>
      </c>
      <c r="F4" s="3">
        <v>-233303.59</v>
      </c>
      <c r="G4" s="3">
        <v>-229975.34</v>
      </c>
      <c r="H4" s="11">
        <f>$H$3</f>
        <v>-198456.8588888889</v>
      </c>
      <c r="I4" s="10">
        <f aca="true" t="shared" si="0" ref="I4:I32">G4-H4</f>
        <v>-31518.48111111109</v>
      </c>
      <c r="J4" s="7">
        <f>$J$3</f>
        <v>3</v>
      </c>
      <c r="K4" s="12">
        <f aca="true" t="shared" si="1" ref="K4:K65">I4*J4/360*D4/100</f>
        <v>-2.6265400925925912</v>
      </c>
      <c r="L4" s="7"/>
      <c r="M4" s="7"/>
      <c r="N4" s="6">
        <v>7.76082802246262</v>
      </c>
      <c r="P4" s="7">
        <v>0</v>
      </c>
      <c r="Q4" s="7">
        <v>0</v>
      </c>
      <c r="R4" s="2">
        <v>35703</v>
      </c>
      <c r="S4" s="1" t="s">
        <v>25</v>
      </c>
      <c r="T4" s="3">
        <v>-4415</v>
      </c>
      <c r="U4" s="3">
        <v>-228994.84</v>
      </c>
      <c r="V4" s="4">
        <v>-300000</v>
      </c>
      <c r="W4" s="3">
        <v>-224579.84</v>
      </c>
      <c r="X4" s="5">
        <v>1</v>
      </c>
      <c r="Y4" s="6">
        <v>7.76082802246262</v>
      </c>
      <c r="Z4" s="7">
        <v>3.00000000039689</v>
      </c>
      <c r="AA4" s="7">
        <v>0</v>
      </c>
      <c r="AB4" s="7">
        <v>0</v>
      </c>
      <c r="AD4" s="7">
        <v>6.75</v>
      </c>
      <c r="AE4" s="7">
        <v>0</v>
      </c>
      <c r="AF4" s="7">
        <v>0</v>
      </c>
      <c r="AG4" s="7">
        <v>0</v>
      </c>
      <c r="AH4" s="4">
        <v>-300000</v>
      </c>
      <c r="AI4" s="7">
        <v>0</v>
      </c>
      <c r="AJ4" s="6">
        <v>7.75</v>
      </c>
      <c r="AK4" s="7">
        <v>3</v>
      </c>
      <c r="AL4" s="4">
        <v>-300000</v>
      </c>
      <c r="AM4" s="3">
        <v>-229972.1726525927</v>
      </c>
    </row>
    <row r="5" spans="1:39" ht="13.5" customHeight="1">
      <c r="A5" s="2">
        <v>35613</v>
      </c>
      <c r="B5" s="3">
        <v>-61213.58</v>
      </c>
      <c r="C5" s="3">
        <v>-294517.17</v>
      </c>
      <c r="D5" s="5">
        <v>1</v>
      </c>
      <c r="E5" s="3">
        <v>-61213.58</v>
      </c>
      <c r="F5" s="3">
        <v>-294517.17</v>
      </c>
      <c r="G5" s="3">
        <v>-233303.59</v>
      </c>
      <c r="H5" s="11">
        <f aca="true" t="shared" si="2" ref="H5:H66">$H$3</f>
        <v>-198456.8588888889</v>
      </c>
      <c r="I5" s="10">
        <f t="shared" si="0"/>
        <v>-34846.73111111109</v>
      </c>
      <c r="J5" s="7">
        <f aca="true" t="shared" si="3" ref="J5:J66">$J$3</f>
        <v>3</v>
      </c>
      <c r="K5" s="12">
        <f t="shared" si="1"/>
        <v>-2.903894259259258</v>
      </c>
      <c r="L5" s="7"/>
      <c r="M5" s="7"/>
      <c r="N5" s="6">
        <v>7.76082802246262</v>
      </c>
      <c r="P5" s="7">
        <v>0</v>
      </c>
      <c r="Q5" s="7">
        <v>0</v>
      </c>
      <c r="R5" s="2">
        <v>35703</v>
      </c>
      <c r="S5" s="1" t="s">
        <v>26</v>
      </c>
      <c r="T5" s="3">
        <v>-61213.58</v>
      </c>
      <c r="U5" s="3">
        <v>-290208.42</v>
      </c>
      <c r="V5" s="4">
        <v>-300000</v>
      </c>
      <c r="W5" s="3">
        <v>-228994.84</v>
      </c>
      <c r="X5" s="5">
        <v>1</v>
      </c>
      <c r="Y5" s="6">
        <v>7.76082802246262</v>
      </c>
      <c r="Z5" s="7">
        <v>3.00000000039689</v>
      </c>
      <c r="AA5" s="7">
        <v>0</v>
      </c>
      <c r="AB5" s="7">
        <v>0</v>
      </c>
      <c r="AD5" s="7">
        <v>6.75</v>
      </c>
      <c r="AE5" s="7">
        <v>3</v>
      </c>
      <c r="AF5" s="7">
        <v>0</v>
      </c>
      <c r="AG5" s="7">
        <v>0</v>
      </c>
      <c r="AH5" s="4">
        <v>-300000</v>
      </c>
      <c r="AI5" s="7">
        <v>0</v>
      </c>
      <c r="AJ5" s="6">
        <v>7.75</v>
      </c>
      <c r="AK5" s="7">
        <v>3</v>
      </c>
      <c r="AL5" s="4">
        <v>-300000</v>
      </c>
      <c r="AM5" s="3">
        <v>-233300.4226525927</v>
      </c>
    </row>
    <row r="6" spans="1:39" ht="13.5" customHeight="1">
      <c r="A6" s="2">
        <v>35614</v>
      </c>
      <c r="B6" s="3">
        <v>563.06</v>
      </c>
      <c r="C6" s="3">
        <v>-293954.11</v>
      </c>
      <c r="D6" s="5">
        <v>1</v>
      </c>
      <c r="E6" s="3">
        <v>-185.12</v>
      </c>
      <c r="F6" s="3">
        <v>-294702.29</v>
      </c>
      <c r="G6" s="3">
        <v>-294517.17</v>
      </c>
      <c r="H6" s="11">
        <f t="shared" si="2"/>
        <v>-198456.8588888889</v>
      </c>
      <c r="I6" s="10">
        <f t="shared" si="0"/>
        <v>-96060.31111111108</v>
      </c>
      <c r="J6" s="7">
        <f t="shared" si="3"/>
        <v>3</v>
      </c>
      <c r="K6" s="12">
        <f t="shared" si="1"/>
        <v>-8.005025925925924</v>
      </c>
      <c r="L6" s="7"/>
      <c r="M6" s="7"/>
      <c r="N6" s="6">
        <v>7.76082802246262</v>
      </c>
      <c r="P6" s="7">
        <v>0</v>
      </c>
      <c r="Q6" s="7">
        <v>0</v>
      </c>
      <c r="R6" s="2">
        <v>35703</v>
      </c>
      <c r="S6" s="1" t="s">
        <v>27</v>
      </c>
      <c r="T6" s="3">
        <v>-185.12</v>
      </c>
      <c r="U6" s="3">
        <v>-290393.54</v>
      </c>
      <c r="V6" s="4">
        <v>-300000</v>
      </c>
      <c r="W6" s="3">
        <v>-290208.42</v>
      </c>
      <c r="X6" s="5">
        <v>1</v>
      </c>
      <c r="Y6" s="6">
        <v>7.76082802246262</v>
      </c>
      <c r="Z6" s="7">
        <v>3.00000000039689</v>
      </c>
      <c r="AA6" s="7">
        <v>0</v>
      </c>
      <c r="AB6" s="7">
        <v>0</v>
      </c>
      <c r="AD6" s="7">
        <v>6.75</v>
      </c>
      <c r="AE6" s="7">
        <v>3</v>
      </c>
      <c r="AF6" s="7">
        <v>0</v>
      </c>
      <c r="AG6" s="7">
        <v>0</v>
      </c>
      <c r="AH6" s="4">
        <v>-300000</v>
      </c>
      <c r="AI6" s="7">
        <v>0</v>
      </c>
      <c r="AJ6" s="6">
        <v>7.75</v>
      </c>
      <c r="AK6" s="7">
        <v>3</v>
      </c>
      <c r="AL6" s="4">
        <v>-300000</v>
      </c>
      <c r="AM6" s="3">
        <v>-294514.0026525927</v>
      </c>
    </row>
    <row r="7" spans="1:39" ht="13.5" customHeight="1">
      <c r="A7" s="2">
        <v>35615</v>
      </c>
      <c r="B7" s="3">
        <v>25436.56</v>
      </c>
      <c r="C7" s="3">
        <v>-268517.55</v>
      </c>
      <c r="D7" s="5">
        <v>1</v>
      </c>
      <c r="E7" s="3">
        <v>748.18</v>
      </c>
      <c r="F7" s="3">
        <v>-293954.11</v>
      </c>
      <c r="G7" s="3">
        <v>-294702.29</v>
      </c>
      <c r="H7" s="11">
        <f t="shared" si="2"/>
        <v>-198456.8588888889</v>
      </c>
      <c r="I7" s="10">
        <f t="shared" si="0"/>
        <v>-96245.43111111107</v>
      </c>
      <c r="J7" s="7">
        <f t="shared" si="3"/>
        <v>3</v>
      </c>
      <c r="K7" s="12">
        <f t="shared" si="1"/>
        <v>-8.020452592592589</v>
      </c>
      <c r="L7" s="7"/>
      <c r="M7" s="7"/>
      <c r="N7" s="6">
        <v>7.76082802246262</v>
      </c>
      <c r="P7" s="7">
        <v>0</v>
      </c>
      <c r="Q7" s="7">
        <v>0</v>
      </c>
      <c r="R7" s="2">
        <v>35703</v>
      </c>
      <c r="S7" s="1" t="s">
        <v>28</v>
      </c>
      <c r="T7" s="3">
        <v>23569.93</v>
      </c>
      <c r="U7" s="3">
        <v>-266823.61</v>
      </c>
      <c r="V7" s="4">
        <v>-300000</v>
      </c>
      <c r="W7" s="3">
        <v>-290393.54</v>
      </c>
      <c r="X7" s="5">
        <v>1</v>
      </c>
      <c r="Y7" s="6">
        <v>7.76082802246262</v>
      </c>
      <c r="Z7" s="7">
        <v>3.00000000039689</v>
      </c>
      <c r="AA7" s="7">
        <v>0</v>
      </c>
      <c r="AB7" s="7">
        <v>0</v>
      </c>
      <c r="AD7" s="7">
        <v>6.75</v>
      </c>
      <c r="AE7" s="7">
        <v>3</v>
      </c>
      <c r="AF7" s="7">
        <v>0</v>
      </c>
      <c r="AG7" s="7">
        <v>0</v>
      </c>
      <c r="AH7" s="4">
        <v>-300000</v>
      </c>
      <c r="AI7" s="7">
        <v>0</v>
      </c>
      <c r="AJ7" s="6">
        <v>7.75</v>
      </c>
      <c r="AK7" s="7">
        <v>3</v>
      </c>
      <c r="AL7" s="4">
        <v>-300000</v>
      </c>
      <c r="AM7" s="3">
        <v>-294699.1226525927</v>
      </c>
    </row>
    <row r="8" spans="1:39" ht="13.5" customHeight="1">
      <c r="A8" s="2">
        <v>35618</v>
      </c>
      <c r="B8" s="3">
        <v>10562.2</v>
      </c>
      <c r="C8" s="3">
        <v>-257955.35</v>
      </c>
      <c r="D8" s="5">
        <v>3</v>
      </c>
      <c r="E8" s="3">
        <v>9649.25</v>
      </c>
      <c r="F8" s="3">
        <v>-284304.86</v>
      </c>
      <c r="G8" s="3">
        <v>-293954.11</v>
      </c>
      <c r="H8" s="11">
        <f t="shared" si="2"/>
        <v>-198456.8588888889</v>
      </c>
      <c r="I8" s="10">
        <f t="shared" si="0"/>
        <v>-95497.25111111108</v>
      </c>
      <c r="J8" s="7">
        <f t="shared" si="3"/>
        <v>3</v>
      </c>
      <c r="K8" s="12">
        <f t="shared" si="1"/>
        <v>-23.874312777777767</v>
      </c>
      <c r="L8" s="7"/>
      <c r="M8" s="7"/>
      <c r="N8" s="6">
        <v>7.76082802246262</v>
      </c>
      <c r="P8" s="7">
        <v>0</v>
      </c>
      <c r="Q8" s="7">
        <v>0</v>
      </c>
      <c r="R8" s="2">
        <v>35703</v>
      </c>
      <c r="S8" s="1" t="s">
        <v>29</v>
      </c>
      <c r="T8" s="3">
        <v>9649.25</v>
      </c>
      <c r="U8" s="3">
        <v>-257174.36</v>
      </c>
      <c r="V8" s="4">
        <v>-300000</v>
      </c>
      <c r="W8" s="3">
        <v>-266823.61</v>
      </c>
      <c r="X8" s="5">
        <v>3</v>
      </c>
      <c r="Y8" s="6">
        <v>7.76082802246262</v>
      </c>
      <c r="Z8" s="7">
        <v>3.00000000039689</v>
      </c>
      <c r="AA8" s="7">
        <v>0</v>
      </c>
      <c r="AB8" s="7">
        <v>0</v>
      </c>
      <c r="AD8" s="7">
        <v>6.75</v>
      </c>
      <c r="AE8" s="7">
        <v>3</v>
      </c>
      <c r="AF8" s="7">
        <v>0</v>
      </c>
      <c r="AG8" s="7">
        <v>0</v>
      </c>
      <c r="AH8" s="4">
        <v>-300000</v>
      </c>
      <c r="AI8" s="7">
        <v>0</v>
      </c>
      <c r="AJ8" s="6">
        <v>7.75</v>
      </c>
      <c r="AK8" s="7">
        <v>3</v>
      </c>
      <c r="AL8" s="4">
        <v>-300000</v>
      </c>
      <c r="AM8" s="3">
        <v>-293950.9426525927</v>
      </c>
    </row>
    <row r="9" spans="1:39" ht="13.5" customHeight="1">
      <c r="A9" s="2">
        <v>35619</v>
      </c>
      <c r="B9" s="3">
        <v>30565.39</v>
      </c>
      <c r="C9" s="3">
        <v>-227389.96</v>
      </c>
      <c r="D9" s="5">
        <v>1</v>
      </c>
      <c r="E9" s="3">
        <v>24539.63</v>
      </c>
      <c r="F9" s="3">
        <v>-259765.23</v>
      </c>
      <c r="G9" s="3">
        <v>-284304.86</v>
      </c>
      <c r="H9" s="11">
        <f t="shared" si="2"/>
        <v>-198456.8588888889</v>
      </c>
      <c r="I9" s="10">
        <f t="shared" si="0"/>
        <v>-85848.00111111108</v>
      </c>
      <c r="J9" s="7">
        <f t="shared" si="3"/>
        <v>3</v>
      </c>
      <c r="K9" s="12">
        <f t="shared" si="1"/>
        <v>-7.15400009259259</v>
      </c>
      <c r="L9" s="7"/>
      <c r="M9" s="7"/>
      <c r="N9" s="6">
        <v>7.76082802246262</v>
      </c>
      <c r="P9" s="7">
        <v>0</v>
      </c>
      <c r="Q9" s="7">
        <v>0</v>
      </c>
      <c r="R9" s="2">
        <v>35703</v>
      </c>
      <c r="S9" s="1" t="s">
        <v>30</v>
      </c>
      <c r="T9" s="3">
        <v>24539.63</v>
      </c>
      <c r="U9" s="3">
        <v>-232634.73</v>
      </c>
      <c r="V9" s="4">
        <v>-300000</v>
      </c>
      <c r="W9" s="3">
        <v>-257174.36</v>
      </c>
      <c r="X9" s="5">
        <v>1</v>
      </c>
      <c r="Y9" s="6">
        <v>7.76082802246262</v>
      </c>
      <c r="Z9" s="7">
        <v>3.00000000039689</v>
      </c>
      <c r="AA9" s="7">
        <v>0</v>
      </c>
      <c r="AB9" s="7">
        <v>0</v>
      </c>
      <c r="AD9" s="7">
        <v>6.75</v>
      </c>
      <c r="AE9" s="7">
        <v>3</v>
      </c>
      <c r="AF9" s="7">
        <v>0</v>
      </c>
      <c r="AG9" s="7">
        <v>0</v>
      </c>
      <c r="AH9" s="4">
        <v>-300000</v>
      </c>
      <c r="AI9" s="7">
        <v>0</v>
      </c>
      <c r="AJ9" s="6">
        <v>7.75</v>
      </c>
      <c r="AK9" s="7">
        <v>3</v>
      </c>
      <c r="AL9" s="4">
        <v>-300000</v>
      </c>
      <c r="AM9" s="3">
        <v>-284301.6926525927</v>
      </c>
    </row>
    <row r="10" spans="1:39" ht="13.5" customHeight="1">
      <c r="A10" s="2">
        <v>35620</v>
      </c>
      <c r="B10" s="3">
        <v>-18120.51</v>
      </c>
      <c r="C10" s="3">
        <v>-245510.47</v>
      </c>
      <c r="D10" s="5">
        <v>1</v>
      </c>
      <c r="E10" s="3">
        <v>14254.76</v>
      </c>
      <c r="F10" s="3">
        <v>-245510.47</v>
      </c>
      <c r="G10" s="3">
        <v>-259765.23</v>
      </c>
      <c r="H10" s="11">
        <f t="shared" si="2"/>
        <v>-198456.8588888889</v>
      </c>
      <c r="I10" s="10">
        <f t="shared" si="0"/>
        <v>-61308.371111111104</v>
      </c>
      <c r="J10" s="7">
        <f t="shared" si="3"/>
        <v>3</v>
      </c>
      <c r="K10" s="12">
        <f t="shared" si="1"/>
        <v>-5.109030925925925</v>
      </c>
      <c r="L10" s="7"/>
      <c r="M10" s="7"/>
      <c r="N10" s="6">
        <v>7.76082802246262</v>
      </c>
      <c r="P10" s="7">
        <v>0</v>
      </c>
      <c r="Q10" s="7">
        <v>0</v>
      </c>
      <c r="R10" s="2">
        <v>35703</v>
      </c>
      <c r="S10" s="1" t="s">
        <v>31</v>
      </c>
      <c r="T10" s="3">
        <v>-8566.99</v>
      </c>
      <c r="U10" s="3">
        <v>-241201.72</v>
      </c>
      <c r="V10" s="4">
        <v>-300000</v>
      </c>
      <c r="W10" s="3">
        <v>-232634.73</v>
      </c>
      <c r="X10" s="5">
        <v>1</v>
      </c>
      <c r="Y10" s="6">
        <v>7.76082802246262</v>
      </c>
      <c r="Z10" s="7">
        <v>3.00000000039689</v>
      </c>
      <c r="AA10" s="7">
        <v>0</v>
      </c>
      <c r="AB10" s="7">
        <v>0</v>
      </c>
      <c r="AD10" s="7">
        <v>6.75</v>
      </c>
      <c r="AE10" s="7">
        <v>3</v>
      </c>
      <c r="AF10" s="7">
        <v>0</v>
      </c>
      <c r="AG10" s="7">
        <v>0</v>
      </c>
      <c r="AH10" s="4">
        <v>-300000</v>
      </c>
      <c r="AI10" s="7">
        <v>0</v>
      </c>
      <c r="AJ10" s="6">
        <v>7.75</v>
      </c>
      <c r="AK10" s="7">
        <v>3</v>
      </c>
      <c r="AL10" s="4">
        <v>-300000</v>
      </c>
      <c r="AM10" s="3">
        <v>-259762.06265259272</v>
      </c>
    </row>
    <row r="11" spans="1:39" ht="13.5" customHeight="1">
      <c r="A11" s="2">
        <v>35621</v>
      </c>
      <c r="B11" s="3">
        <v>-16698</v>
      </c>
      <c r="C11" s="3">
        <v>-262208.47</v>
      </c>
      <c r="D11" s="5">
        <v>1</v>
      </c>
      <c r="E11" s="3">
        <v>-24587</v>
      </c>
      <c r="F11" s="3">
        <v>-270097.47</v>
      </c>
      <c r="G11" s="3">
        <v>-245510.47</v>
      </c>
      <c r="H11" s="11">
        <f t="shared" si="2"/>
        <v>-198456.8588888889</v>
      </c>
      <c r="I11" s="10">
        <f t="shared" si="0"/>
        <v>-47053.611111111095</v>
      </c>
      <c r="J11" s="7">
        <f t="shared" si="3"/>
        <v>3</v>
      </c>
      <c r="K11" s="12">
        <f t="shared" si="1"/>
        <v>-3.921134259259258</v>
      </c>
      <c r="L11" s="7"/>
      <c r="M11" s="7"/>
      <c r="N11" s="6">
        <v>7.76082802246262</v>
      </c>
      <c r="P11" s="7">
        <v>0</v>
      </c>
      <c r="Q11" s="7">
        <v>0</v>
      </c>
      <c r="R11" s="2">
        <v>35703</v>
      </c>
      <c r="S11" s="1" t="s">
        <v>32</v>
      </c>
      <c r="T11" s="3">
        <v>-24587</v>
      </c>
      <c r="U11" s="3">
        <v>-265788.72</v>
      </c>
      <c r="V11" s="4">
        <v>-300000</v>
      </c>
      <c r="W11" s="3">
        <v>-241201.72</v>
      </c>
      <c r="X11" s="5">
        <v>1</v>
      </c>
      <c r="Y11" s="6">
        <v>7.76082802246262</v>
      </c>
      <c r="Z11" s="7">
        <v>3.00000000039689</v>
      </c>
      <c r="AA11" s="7">
        <v>0</v>
      </c>
      <c r="AB11" s="7">
        <v>0</v>
      </c>
      <c r="AD11" s="7">
        <v>6.75</v>
      </c>
      <c r="AE11" s="7">
        <v>3</v>
      </c>
      <c r="AF11" s="7">
        <v>0</v>
      </c>
      <c r="AG11" s="7">
        <v>0</v>
      </c>
      <c r="AH11" s="4">
        <v>-300000</v>
      </c>
      <c r="AI11" s="7">
        <v>0</v>
      </c>
      <c r="AJ11" s="6">
        <v>7.75</v>
      </c>
      <c r="AK11" s="7">
        <v>3</v>
      </c>
      <c r="AL11" s="4">
        <v>-300000</v>
      </c>
      <c r="AM11" s="3">
        <v>-245507.3026525927</v>
      </c>
    </row>
    <row r="12" spans="1:39" ht="13.5" customHeight="1">
      <c r="A12" s="2">
        <v>35622</v>
      </c>
      <c r="B12" s="3">
        <v>614.63</v>
      </c>
      <c r="C12" s="3">
        <v>-261593.84</v>
      </c>
      <c r="D12" s="5">
        <v>1</v>
      </c>
      <c r="E12" s="3">
        <v>7564.96</v>
      </c>
      <c r="F12" s="3">
        <v>-262532.51</v>
      </c>
      <c r="G12" s="3">
        <v>-270097.47</v>
      </c>
      <c r="H12" s="11">
        <f t="shared" si="2"/>
        <v>-198456.8588888889</v>
      </c>
      <c r="I12" s="10">
        <f t="shared" si="0"/>
        <v>-71640.61111111107</v>
      </c>
      <c r="J12" s="7">
        <f t="shared" si="3"/>
        <v>3</v>
      </c>
      <c r="K12" s="12">
        <f t="shared" si="1"/>
        <v>-5.970050925925921</v>
      </c>
      <c r="L12" s="7"/>
      <c r="M12" s="7"/>
      <c r="N12" s="6">
        <v>7.76082802246262</v>
      </c>
      <c r="P12" s="7">
        <v>0</v>
      </c>
      <c r="Q12" s="7">
        <v>0</v>
      </c>
      <c r="R12" s="2">
        <v>35703</v>
      </c>
      <c r="S12" s="1" t="s">
        <v>33</v>
      </c>
      <c r="T12" s="3">
        <v>8503.63</v>
      </c>
      <c r="U12" s="3">
        <v>-257285.09</v>
      </c>
      <c r="V12" s="4">
        <v>-300000</v>
      </c>
      <c r="W12" s="3">
        <v>-265788.72</v>
      </c>
      <c r="X12" s="5">
        <v>1</v>
      </c>
      <c r="Y12" s="6">
        <v>7.76082802246262</v>
      </c>
      <c r="Z12" s="7">
        <v>3.00000000039689</v>
      </c>
      <c r="AA12" s="7">
        <v>0</v>
      </c>
      <c r="AB12" s="7">
        <v>0</v>
      </c>
      <c r="AD12" s="7">
        <v>6.75</v>
      </c>
      <c r="AE12" s="7">
        <v>3</v>
      </c>
      <c r="AF12" s="7">
        <v>0</v>
      </c>
      <c r="AG12" s="7">
        <v>0</v>
      </c>
      <c r="AH12" s="4">
        <v>-300000</v>
      </c>
      <c r="AI12" s="7">
        <v>0</v>
      </c>
      <c r="AJ12" s="6">
        <v>7.75</v>
      </c>
      <c r="AK12" s="7">
        <v>3</v>
      </c>
      <c r="AL12" s="4">
        <v>-300000</v>
      </c>
      <c r="AM12" s="3">
        <v>-270094.3026525927</v>
      </c>
    </row>
    <row r="13" spans="1:39" ht="13.5" customHeight="1">
      <c r="A13" s="2">
        <v>35625</v>
      </c>
      <c r="B13" s="3">
        <v>-6202.29</v>
      </c>
      <c r="C13" s="3">
        <v>-267796.13</v>
      </c>
      <c r="D13" s="5">
        <v>3</v>
      </c>
      <c r="E13" s="3">
        <v>-5263.62</v>
      </c>
      <c r="F13" s="3">
        <v>-267796.13</v>
      </c>
      <c r="G13" s="3">
        <v>-262532.51</v>
      </c>
      <c r="H13" s="11">
        <f t="shared" si="2"/>
        <v>-198456.8588888889</v>
      </c>
      <c r="I13" s="10">
        <f t="shared" si="0"/>
        <v>-64075.6511111111</v>
      </c>
      <c r="J13" s="7">
        <f t="shared" si="3"/>
        <v>3</v>
      </c>
      <c r="K13" s="12">
        <f t="shared" si="1"/>
        <v>-16.018912777777775</v>
      </c>
      <c r="L13" s="7"/>
      <c r="M13" s="7"/>
      <c r="N13" s="6">
        <v>7.76082802246262</v>
      </c>
      <c r="P13" s="7">
        <v>0</v>
      </c>
      <c r="Q13" s="7">
        <v>0</v>
      </c>
      <c r="R13" s="2">
        <v>35703</v>
      </c>
      <c r="S13" s="1" t="s">
        <v>34</v>
      </c>
      <c r="T13" s="3">
        <v>-6202.29</v>
      </c>
      <c r="U13" s="3">
        <v>-263487.38</v>
      </c>
      <c r="V13" s="4">
        <v>-300000</v>
      </c>
      <c r="W13" s="3">
        <v>-257285.09</v>
      </c>
      <c r="X13" s="5">
        <v>3</v>
      </c>
      <c r="Y13" s="6">
        <v>7.76082802246262</v>
      </c>
      <c r="Z13" s="7">
        <v>3.00000000039689</v>
      </c>
      <c r="AA13" s="7">
        <v>0</v>
      </c>
      <c r="AB13" s="7">
        <v>0</v>
      </c>
      <c r="AD13" s="7">
        <v>6.75</v>
      </c>
      <c r="AE13" s="7">
        <v>3</v>
      </c>
      <c r="AF13" s="7">
        <v>0</v>
      </c>
      <c r="AG13" s="7">
        <v>0</v>
      </c>
      <c r="AH13" s="4">
        <v>-300000</v>
      </c>
      <c r="AI13" s="7">
        <v>0</v>
      </c>
      <c r="AJ13" s="6">
        <v>7.75</v>
      </c>
      <c r="AK13" s="7">
        <v>3</v>
      </c>
      <c r="AL13" s="4">
        <v>-300000</v>
      </c>
      <c r="AM13" s="3">
        <v>-262529.3426525927</v>
      </c>
    </row>
    <row r="14" spans="1:39" ht="13.5" customHeight="1">
      <c r="A14" s="2">
        <v>35626</v>
      </c>
      <c r="B14" s="3">
        <v>-1479.92</v>
      </c>
      <c r="C14" s="3">
        <v>-269276.05</v>
      </c>
      <c r="D14" s="5">
        <v>1</v>
      </c>
      <c r="E14" s="3">
        <v>-1479.92</v>
      </c>
      <c r="F14" s="3">
        <v>-269276.05</v>
      </c>
      <c r="G14" s="3">
        <v>-267796.13</v>
      </c>
      <c r="H14" s="11">
        <f t="shared" si="2"/>
        <v>-198456.8588888889</v>
      </c>
      <c r="I14" s="10">
        <f t="shared" si="0"/>
        <v>-69339.2711111111</v>
      </c>
      <c r="J14" s="7">
        <f t="shared" si="3"/>
        <v>3</v>
      </c>
      <c r="K14" s="12">
        <f t="shared" si="1"/>
        <v>-5.778272592592591</v>
      </c>
      <c r="L14" s="7"/>
      <c r="M14" s="7"/>
      <c r="N14" s="6">
        <v>7.76082802246262</v>
      </c>
      <c r="P14" s="7">
        <v>0</v>
      </c>
      <c r="Q14" s="7">
        <v>0</v>
      </c>
      <c r="R14" s="2">
        <v>35703</v>
      </c>
      <c r="S14" s="1" t="s">
        <v>35</v>
      </c>
      <c r="T14" s="3">
        <v>-1479.92</v>
      </c>
      <c r="U14" s="3">
        <v>-264967.3</v>
      </c>
      <c r="V14" s="4">
        <v>-300000</v>
      </c>
      <c r="W14" s="3">
        <v>-263487.38</v>
      </c>
      <c r="X14" s="5">
        <v>1</v>
      </c>
      <c r="Y14" s="6">
        <v>7.76082802246262</v>
      </c>
      <c r="Z14" s="7">
        <v>3.00000000039689</v>
      </c>
      <c r="AA14" s="7">
        <v>0</v>
      </c>
      <c r="AB14" s="7">
        <v>0</v>
      </c>
      <c r="AD14" s="7">
        <v>6.75</v>
      </c>
      <c r="AE14" s="7">
        <v>3</v>
      </c>
      <c r="AF14" s="7">
        <v>0</v>
      </c>
      <c r="AG14" s="7">
        <v>0</v>
      </c>
      <c r="AH14" s="4">
        <v>-300000</v>
      </c>
      <c r="AI14" s="7">
        <v>0</v>
      </c>
      <c r="AJ14" s="6">
        <v>7.75</v>
      </c>
      <c r="AK14" s="7">
        <v>3</v>
      </c>
      <c r="AL14" s="4">
        <v>-300000</v>
      </c>
      <c r="AM14" s="3">
        <v>-267792.9626525927</v>
      </c>
    </row>
    <row r="15" spans="1:39" ht="13.5" customHeight="1">
      <c r="A15" s="2">
        <v>35627</v>
      </c>
      <c r="B15" s="3">
        <v>563.5</v>
      </c>
      <c r="C15" s="3">
        <v>-268712.55</v>
      </c>
      <c r="D15" s="5">
        <v>1</v>
      </c>
      <c r="E15" s="3">
        <v>563.5</v>
      </c>
      <c r="F15" s="3">
        <v>-268712.55</v>
      </c>
      <c r="G15" s="3">
        <v>-269276.05</v>
      </c>
      <c r="H15" s="11">
        <f t="shared" si="2"/>
        <v>-198456.8588888889</v>
      </c>
      <c r="I15" s="10">
        <f t="shared" si="0"/>
        <v>-70819.19111111108</v>
      </c>
      <c r="J15" s="7">
        <f t="shared" si="3"/>
        <v>3</v>
      </c>
      <c r="K15" s="12">
        <f t="shared" si="1"/>
        <v>-5.901599259259257</v>
      </c>
      <c r="L15" s="7"/>
      <c r="M15" s="7"/>
      <c r="N15" s="6">
        <v>7.76082802246262</v>
      </c>
      <c r="P15" s="7">
        <v>0</v>
      </c>
      <c r="Q15" s="7">
        <v>0</v>
      </c>
      <c r="R15" s="2">
        <v>35703</v>
      </c>
      <c r="S15" s="1" t="s">
        <v>36</v>
      </c>
      <c r="T15" s="3">
        <v>563.5</v>
      </c>
      <c r="U15" s="3">
        <v>-264403.8</v>
      </c>
      <c r="V15" s="4">
        <v>-300000</v>
      </c>
      <c r="W15" s="3">
        <v>-264967.3</v>
      </c>
      <c r="X15" s="5">
        <v>1</v>
      </c>
      <c r="Y15" s="6">
        <v>7.76082802246262</v>
      </c>
      <c r="Z15" s="7">
        <v>3.00000000039689</v>
      </c>
      <c r="AA15" s="7">
        <v>0</v>
      </c>
      <c r="AB15" s="7">
        <v>0</v>
      </c>
      <c r="AD15" s="7">
        <v>6.75</v>
      </c>
      <c r="AE15" s="7">
        <v>3</v>
      </c>
      <c r="AF15" s="7">
        <v>0</v>
      </c>
      <c r="AG15" s="7">
        <v>0</v>
      </c>
      <c r="AH15" s="4">
        <v>-300000</v>
      </c>
      <c r="AI15" s="7">
        <v>0</v>
      </c>
      <c r="AJ15" s="6">
        <v>7.75</v>
      </c>
      <c r="AK15" s="7">
        <v>3</v>
      </c>
      <c r="AL15" s="4">
        <v>-300000</v>
      </c>
      <c r="AM15" s="3">
        <v>-269272.88265259267</v>
      </c>
    </row>
    <row r="16" spans="1:39" ht="13.5" customHeight="1">
      <c r="A16" s="2">
        <v>35628</v>
      </c>
      <c r="B16" s="3">
        <v>50091.34</v>
      </c>
      <c r="C16" s="3">
        <v>-218621.21</v>
      </c>
      <c r="D16" s="5">
        <v>1</v>
      </c>
      <c r="E16" s="3">
        <v>36176.34</v>
      </c>
      <c r="F16" s="3">
        <v>-232536.21</v>
      </c>
      <c r="G16" s="3">
        <v>-268712.55</v>
      </c>
      <c r="H16" s="11">
        <f t="shared" si="2"/>
        <v>-198456.8588888889</v>
      </c>
      <c r="I16" s="10">
        <f t="shared" si="0"/>
        <v>-70255.69111111108</v>
      </c>
      <c r="J16" s="7">
        <f t="shared" si="3"/>
        <v>3</v>
      </c>
      <c r="K16" s="12">
        <f t="shared" si="1"/>
        <v>-5.854640925925923</v>
      </c>
      <c r="L16" s="7"/>
      <c r="M16" s="7"/>
      <c r="N16" s="6">
        <v>7.76082802246262</v>
      </c>
      <c r="P16" s="7">
        <v>0</v>
      </c>
      <c r="Q16" s="7">
        <v>0</v>
      </c>
      <c r="R16" s="2">
        <v>35703</v>
      </c>
      <c r="S16" s="1" t="s">
        <v>37</v>
      </c>
      <c r="T16" s="3">
        <v>36176.34</v>
      </c>
      <c r="U16" s="3">
        <v>-228227.46</v>
      </c>
      <c r="V16" s="4">
        <v>-300000</v>
      </c>
      <c r="W16" s="3">
        <v>-264403.8</v>
      </c>
      <c r="X16" s="5">
        <v>1</v>
      </c>
      <c r="Y16" s="6">
        <v>7.76082802246262</v>
      </c>
      <c r="Z16" s="7">
        <v>3.00000000039689</v>
      </c>
      <c r="AA16" s="7">
        <v>0</v>
      </c>
      <c r="AB16" s="7">
        <v>0</v>
      </c>
      <c r="AD16" s="7">
        <v>6.75</v>
      </c>
      <c r="AE16" s="7">
        <v>3</v>
      </c>
      <c r="AF16" s="7">
        <v>0</v>
      </c>
      <c r="AG16" s="7">
        <v>0</v>
      </c>
      <c r="AH16" s="4">
        <v>-300000</v>
      </c>
      <c r="AI16" s="7">
        <v>0</v>
      </c>
      <c r="AJ16" s="6">
        <v>7.75</v>
      </c>
      <c r="AK16" s="7">
        <v>3</v>
      </c>
      <c r="AL16" s="4">
        <v>-300000</v>
      </c>
      <c r="AM16" s="3">
        <v>-268709.38265259267</v>
      </c>
    </row>
    <row r="17" spans="1:39" ht="13.5" customHeight="1">
      <c r="A17" s="2">
        <v>35629</v>
      </c>
      <c r="B17" s="3">
        <v>62571.4</v>
      </c>
      <c r="C17" s="3">
        <v>-156049.81</v>
      </c>
      <c r="D17" s="5">
        <v>1</v>
      </c>
      <c r="E17" s="3">
        <v>76486.4</v>
      </c>
      <c r="F17" s="3">
        <v>-156049.81</v>
      </c>
      <c r="G17" s="3">
        <v>-232536.21</v>
      </c>
      <c r="H17" s="11">
        <f t="shared" si="2"/>
        <v>-198456.8588888889</v>
      </c>
      <c r="I17" s="10">
        <f t="shared" si="0"/>
        <v>-34079.351111111086</v>
      </c>
      <c r="J17" s="7">
        <f t="shared" si="3"/>
        <v>3</v>
      </c>
      <c r="K17" s="12">
        <f t="shared" si="1"/>
        <v>-2.8399459259259237</v>
      </c>
      <c r="L17" s="7"/>
      <c r="M17" s="7"/>
      <c r="N17" s="6">
        <v>7.76082802246262</v>
      </c>
      <c r="P17" s="7">
        <v>0</v>
      </c>
      <c r="Q17" s="7">
        <v>0</v>
      </c>
      <c r="R17" s="2">
        <v>35703</v>
      </c>
      <c r="S17" s="1" t="s">
        <v>38</v>
      </c>
      <c r="T17" s="3">
        <v>76486.4</v>
      </c>
      <c r="U17" s="3">
        <v>-151741.06</v>
      </c>
      <c r="V17" s="4">
        <v>-300000</v>
      </c>
      <c r="W17" s="3">
        <v>-228227.46</v>
      </c>
      <c r="X17" s="5">
        <v>1</v>
      </c>
      <c r="Y17" s="6">
        <v>7.76082802246262</v>
      </c>
      <c r="Z17" s="7">
        <v>3.00000000039689</v>
      </c>
      <c r="AA17" s="7">
        <v>0</v>
      </c>
      <c r="AB17" s="7">
        <v>0</v>
      </c>
      <c r="AD17" s="7">
        <v>6.75</v>
      </c>
      <c r="AE17" s="7">
        <v>3</v>
      </c>
      <c r="AF17" s="7">
        <v>0</v>
      </c>
      <c r="AG17" s="7">
        <v>0</v>
      </c>
      <c r="AH17" s="4">
        <v>-300000</v>
      </c>
      <c r="AI17" s="7">
        <v>0</v>
      </c>
      <c r="AJ17" s="6">
        <v>7.75</v>
      </c>
      <c r="AK17" s="7">
        <v>3</v>
      </c>
      <c r="AL17" s="4">
        <v>-300000</v>
      </c>
      <c r="AM17" s="3">
        <v>-232533.04265259267</v>
      </c>
    </row>
    <row r="18" spans="1:39" ht="13.5" customHeight="1">
      <c r="A18" s="2">
        <v>35632</v>
      </c>
      <c r="B18" s="3">
        <v>25919.85</v>
      </c>
      <c r="C18" s="3">
        <v>-130129.96</v>
      </c>
      <c r="D18" s="5">
        <v>3</v>
      </c>
      <c r="E18" s="3">
        <v>22483.65</v>
      </c>
      <c r="F18" s="3">
        <v>-133566.16</v>
      </c>
      <c r="G18" s="3">
        <v>-156049.81</v>
      </c>
      <c r="H18" s="11">
        <f t="shared" si="2"/>
        <v>-198456.8588888889</v>
      </c>
      <c r="I18" s="10"/>
      <c r="J18" s="7">
        <f t="shared" si="3"/>
        <v>3</v>
      </c>
      <c r="K18" s="12">
        <f t="shared" si="1"/>
        <v>0</v>
      </c>
      <c r="L18" s="7"/>
      <c r="M18" s="7"/>
      <c r="N18" s="6">
        <v>7.76082802246262</v>
      </c>
      <c r="P18" s="7">
        <v>0</v>
      </c>
      <c r="Q18" s="7">
        <v>0</v>
      </c>
      <c r="R18" s="2">
        <v>35703</v>
      </c>
      <c r="S18" s="1" t="s">
        <v>39</v>
      </c>
      <c r="T18" s="3">
        <v>22483.65</v>
      </c>
      <c r="U18" s="3">
        <v>-129257.41</v>
      </c>
      <c r="V18" s="4">
        <v>-300000</v>
      </c>
      <c r="W18" s="3">
        <v>-151741.06</v>
      </c>
      <c r="X18" s="5">
        <v>3</v>
      </c>
      <c r="Y18" s="6">
        <v>7.76082802246262</v>
      </c>
      <c r="Z18" s="7">
        <v>3.00000000039689</v>
      </c>
      <c r="AA18" s="7">
        <v>0</v>
      </c>
      <c r="AB18" s="7">
        <v>0</v>
      </c>
      <c r="AD18" s="7">
        <v>6.75</v>
      </c>
      <c r="AE18" s="7">
        <v>3</v>
      </c>
      <c r="AF18" s="7">
        <v>0</v>
      </c>
      <c r="AG18" s="7">
        <v>0</v>
      </c>
      <c r="AH18" s="4">
        <v>-300000</v>
      </c>
      <c r="AI18" s="7">
        <v>0</v>
      </c>
      <c r="AJ18" s="6">
        <v>7.75</v>
      </c>
      <c r="AK18" s="7">
        <v>3</v>
      </c>
      <c r="AL18" s="4">
        <v>-300000</v>
      </c>
      <c r="AM18" s="3">
        <v>-156046.64265259268</v>
      </c>
    </row>
    <row r="19" spans="1:39" ht="13.5" customHeight="1">
      <c r="A19" s="2">
        <v>35633</v>
      </c>
      <c r="B19" s="3">
        <v>-54489.33</v>
      </c>
      <c r="C19" s="3">
        <v>-184619.29</v>
      </c>
      <c r="D19" s="5">
        <v>1</v>
      </c>
      <c r="E19" s="3">
        <v>-58350.45</v>
      </c>
      <c r="F19" s="3">
        <v>-191916.61</v>
      </c>
      <c r="G19" s="3">
        <v>-133566.16</v>
      </c>
      <c r="H19" s="11">
        <f t="shared" si="2"/>
        <v>-198456.8588888889</v>
      </c>
      <c r="I19" s="10"/>
      <c r="J19" s="7">
        <f t="shared" si="3"/>
        <v>3</v>
      </c>
      <c r="K19" s="12">
        <f t="shared" si="1"/>
        <v>0</v>
      </c>
      <c r="L19" s="7"/>
      <c r="M19" s="7"/>
      <c r="N19" s="6">
        <v>7.76082802246262</v>
      </c>
      <c r="P19" s="7">
        <v>0</v>
      </c>
      <c r="Q19" s="7">
        <v>0</v>
      </c>
      <c r="R19" s="2">
        <v>35703</v>
      </c>
      <c r="S19" s="1" t="s">
        <v>40</v>
      </c>
      <c r="T19" s="3">
        <v>-56575.43</v>
      </c>
      <c r="U19" s="3">
        <v>-185832.84</v>
      </c>
      <c r="V19" s="4">
        <v>-300000</v>
      </c>
      <c r="W19" s="3">
        <v>-129257.41</v>
      </c>
      <c r="X19" s="5">
        <v>1</v>
      </c>
      <c r="Y19" s="6">
        <v>7.76082802246262</v>
      </c>
      <c r="Z19" s="7">
        <v>3.00000000039689</v>
      </c>
      <c r="AA19" s="7">
        <v>0</v>
      </c>
      <c r="AB19" s="7">
        <v>0</v>
      </c>
      <c r="AD19" s="7">
        <v>6.75</v>
      </c>
      <c r="AE19" s="7">
        <v>3</v>
      </c>
      <c r="AF19" s="7">
        <v>0</v>
      </c>
      <c r="AG19" s="7">
        <v>0</v>
      </c>
      <c r="AH19" s="4">
        <v>-300000</v>
      </c>
      <c r="AI19" s="7">
        <v>0</v>
      </c>
      <c r="AJ19" s="6">
        <v>7.75</v>
      </c>
      <c r="AK19" s="7">
        <v>3</v>
      </c>
      <c r="AL19" s="4">
        <v>-300000</v>
      </c>
      <c r="AM19" s="3">
        <v>-133562.9926525927</v>
      </c>
    </row>
    <row r="20" spans="1:39" ht="13.5" customHeight="1">
      <c r="A20" s="2">
        <v>35634</v>
      </c>
      <c r="B20" s="3">
        <v>-21504.1</v>
      </c>
      <c r="C20" s="3">
        <v>-206123.39</v>
      </c>
      <c r="D20" s="5">
        <v>1</v>
      </c>
      <c r="E20" s="3">
        <v>-14206.78</v>
      </c>
      <c r="F20" s="3">
        <v>-206123.39</v>
      </c>
      <c r="G20" s="3">
        <v>-191916.61</v>
      </c>
      <c r="H20" s="11">
        <f t="shared" si="2"/>
        <v>-198456.8588888889</v>
      </c>
      <c r="I20" s="10"/>
      <c r="J20" s="7">
        <f t="shared" si="3"/>
        <v>3</v>
      </c>
      <c r="K20" s="12">
        <f t="shared" si="1"/>
        <v>0</v>
      </c>
      <c r="L20" s="7"/>
      <c r="M20" s="7"/>
      <c r="N20" s="6">
        <v>7.76082802246262</v>
      </c>
      <c r="P20" s="7">
        <v>0</v>
      </c>
      <c r="Q20" s="7">
        <v>0</v>
      </c>
      <c r="R20" s="2">
        <v>35703</v>
      </c>
      <c r="S20" s="1" t="s">
        <v>41</v>
      </c>
      <c r="T20" s="3">
        <v>-15981.8</v>
      </c>
      <c r="U20" s="3">
        <v>-201814.64</v>
      </c>
      <c r="V20" s="4">
        <v>-300000</v>
      </c>
      <c r="W20" s="3">
        <v>-185832.84</v>
      </c>
      <c r="X20" s="5">
        <v>1</v>
      </c>
      <c r="Y20" s="6">
        <v>7.76082802246262</v>
      </c>
      <c r="Z20" s="7">
        <v>3.00000000039689</v>
      </c>
      <c r="AA20" s="7">
        <v>0</v>
      </c>
      <c r="AB20" s="7">
        <v>0</v>
      </c>
      <c r="AD20" s="7">
        <v>6.75</v>
      </c>
      <c r="AE20" s="7">
        <v>3</v>
      </c>
      <c r="AF20" s="7">
        <v>0</v>
      </c>
      <c r="AG20" s="7">
        <v>0</v>
      </c>
      <c r="AH20" s="4">
        <v>-300000</v>
      </c>
      <c r="AI20" s="7">
        <v>0</v>
      </c>
      <c r="AJ20" s="6">
        <v>7.75</v>
      </c>
      <c r="AK20" s="7">
        <v>3</v>
      </c>
      <c r="AL20" s="4">
        <v>-300000</v>
      </c>
      <c r="AM20" s="3">
        <v>-191913.44265259267</v>
      </c>
    </row>
    <row r="21" spans="1:39" ht="13.5" customHeight="1">
      <c r="A21" s="2">
        <v>35635</v>
      </c>
      <c r="B21" s="3">
        <v>-50336.14</v>
      </c>
      <c r="C21" s="3">
        <v>-256459.53</v>
      </c>
      <c r="D21" s="5">
        <v>1</v>
      </c>
      <c r="E21" s="3">
        <v>-50336.14</v>
      </c>
      <c r="F21" s="3">
        <v>-256459.53</v>
      </c>
      <c r="G21" s="3">
        <v>-206123.39</v>
      </c>
      <c r="H21" s="11">
        <f t="shared" si="2"/>
        <v>-198456.8588888889</v>
      </c>
      <c r="I21" s="10">
        <f t="shared" si="0"/>
        <v>-7666.531111111108</v>
      </c>
      <c r="J21" s="7">
        <f t="shared" si="3"/>
        <v>3</v>
      </c>
      <c r="K21" s="12">
        <f t="shared" si="1"/>
        <v>-0.6388775925925924</v>
      </c>
      <c r="L21" s="7"/>
      <c r="M21" s="7"/>
      <c r="N21" s="6">
        <v>7.76082802246262</v>
      </c>
      <c r="P21" s="7">
        <v>0</v>
      </c>
      <c r="Q21" s="7">
        <v>0</v>
      </c>
      <c r="R21" s="2">
        <v>35703</v>
      </c>
      <c r="S21" s="1" t="s">
        <v>42</v>
      </c>
      <c r="T21" s="3">
        <v>-50336.14</v>
      </c>
      <c r="U21" s="3">
        <v>-252150.78</v>
      </c>
      <c r="V21" s="4">
        <v>-300000</v>
      </c>
      <c r="W21" s="3">
        <v>-201814.64</v>
      </c>
      <c r="X21" s="5">
        <v>1</v>
      </c>
      <c r="Y21" s="6">
        <v>7.76082802246262</v>
      </c>
      <c r="Z21" s="7">
        <v>3.00000000039689</v>
      </c>
      <c r="AA21" s="7">
        <v>0</v>
      </c>
      <c r="AB21" s="7">
        <v>0</v>
      </c>
      <c r="AD21" s="7">
        <v>6.75</v>
      </c>
      <c r="AE21" s="7">
        <v>3</v>
      </c>
      <c r="AF21" s="7">
        <v>0</v>
      </c>
      <c r="AG21" s="7">
        <v>0</v>
      </c>
      <c r="AH21" s="4">
        <v>-300000</v>
      </c>
      <c r="AI21" s="7">
        <v>0</v>
      </c>
      <c r="AJ21" s="6">
        <v>7.75</v>
      </c>
      <c r="AK21" s="7">
        <v>3</v>
      </c>
      <c r="AL21" s="4">
        <v>-300000</v>
      </c>
      <c r="AM21" s="3">
        <v>-206120.22265259267</v>
      </c>
    </row>
    <row r="22" spans="1:39" ht="13.5" customHeight="1">
      <c r="A22" s="2">
        <v>35636</v>
      </c>
      <c r="B22" s="3">
        <v>6296.24</v>
      </c>
      <c r="C22" s="3">
        <v>-250163.29</v>
      </c>
      <c r="D22" s="5">
        <v>1</v>
      </c>
      <c r="E22" s="3">
        <v>5186.2</v>
      </c>
      <c r="F22" s="3">
        <v>-251273.33</v>
      </c>
      <c r="G22" s="3">
        <v>-256459.53</v>
      </c>
      <c r="H22" s="11">
        <f t="shared" si="2"/>
        <v>-198456.8588888889</v>
      </c>
      <c r="I22" s="10">
        <f t="shared" si="0"/>
        <v>-58002.67111111109</v>
      </c>
      <c r="J22" s="7">
        <f t="shared" si="3"/>
        <v>3</v>
      </c>
      <c r="K22" s="12">
        <f t="shared" si="1"/>
        <v>-4.833555925925924</v>
      </c>
      <c r="L22" s="7"/>
      <c r="M22" s="7"/>
      <c r="N22" s="6">
        <v>7.76082802246262</v>
      </c>
      <c r="P22" s="7">
        <v>0</v>
      </c>
      <c r="Q22" s="7">
        <v>0</v>
      </c>
      <c r="R22" s="2">
        <v>35703</v>
      </c>
      <c r="S22" s="1" t="s">
        <v>43</v>
      </c>
      <c r="T22" s="3">
        <v>5186.2</v>
      </c>
      <c r="U22" s="3">
        <v>-246964.58</v>
      </c>
      <c r="V22" s="4">
        <v>-300000</v>
      </c>
      <c r="W22" s="3">
        <v>-252150.78</v>
      </c>
      <c r="X22" s="5">
        <v>1</v>
      </c>
      <c r="Y22" s="6">
        <v>7.76082802246262</v>
      </c>
      <c r="Z22" s="7">
        <v>3.00000000039689</v>
      </c>
      <c r="AA22" s="7">
        <v>0</v>
      </c>
      <c r="AB22" s="7">
        <v>0</v>
      </c>
      <c r="AD22" s="7">
        <v>6.75</v>
      </c>
      <c r="AE22" s="7">
        <v>3</v>
      </c>
      <c r="AF22" s="7">
        <v>0</v>
      </c>
      <c r="AG22" s="7">
        <v>0</v>
      </c>
      <c r="AH22" s="4">
        <v>-300000</v>
      </c>
      <c r="AI22" s="7">
        <v>0</v>
      </c>
      <c r="AJ22" s="6">
        <v>7.75</v>
      </c>
      <c r="AK22" s="7">
        <v>3</v>
      </c>
      <c r="AL22" s="4">
        <v>-300000</v>
      </c>
      <c r="AM22" s="3">
        <v>-256456.36265259265</v>
      </c>
    </row>
    <row r="23" spans="1:39" ht="13.5" customHeight="1">
      <c r="A23" s="2">
        <v>35639</v>
      </c>
      <c r="B23" s="3">
        <v>3821.97</v>
      </c>
      <c r="C23" s="3">
        <v>-246341.32</v>
      </c>
      <c r="D23" s="5">
        <v>3</v>
      </c>
      <c r="E23" s="3">
        <v>-9012.74</v>
      </c>
      <c r="F23" s="3">
        <v>-260286.07</v>
      </c>
      <c r="G23" s="3">
        <v>-251273.33</v>
      </c>
      <c r="H23" s="11">
        <f t="shared" si="2"/>
        <v>-198456.8588888889</v>
      </c>
      <c r="I23" s="10">
        <f t="shared" si="0"/>
        <v>-52816.47111111108</v>
      </c>
      <c r="J23" s="7">
        <f t="shared" si="3"/>
        <v>3</v>
      </c>
      <c r="K23" s="12">
        <f t="shared" si="1"/>
        <v>-13.20411777777777</v>
      </c>
      <c r="L23" s="7"/>
      <c r="M23" s="7"/>
      <c r="N23" s="6">
        <v>7.76082802246262</v>
      </c>
      <c r="P23" s="7">
        <v>0</v>
      </c>
      <c r="Q23" s="7">
        <v>0</v>
      </c>
      <c r="R23" s="2">
        <v>35703</v>
      </c>
      <c r="S23" s="1" t="s">
        <v>44</v>
      </c>
      <c r="T23" s="3">
        <v>-9012.74</v>
      </c>
      <c r="U23" s="3">
        <v>-255977.32</v>
      </c>
      <c r="V23" s="4">
        <v>-300000</v>
      </c>
      <c r="W23" s="3">
        <v>-246964.58</v>
      </c>
      <c r="X23" s="5">
        <v>3</v>
      </c>
      <c r="Y23" s="6">
        <v>7.76082802246262</v>
      </c>
      <c r="Z23" s="7">
        <v>3.00000000039689</v>
      </c>
      <c r="AA23" s="7">
        <v>0</v>
      </c>
      <c r="AB23" s="7">
        <v>0</v>
      </c>
      <c r="AD23" s="7">
        <v>6.75</v>
      </c>
      <c r="AE23" s="7">
        <v>3</v>
      </c>
      <c r="AF23" s="7">
        <v>0</v>
      </c>
      <c r="AG23" s="7">
        <v>0</v>
      </c>
      <c r="AH23" s="4">
        <v>-300000</v>
      </c>
      <c r="AI23" s="7">
        <v>0</v>
      </c>
      <c r="AJ23" s="6">
        <v>7.75</v>
      </c>
      <c r="AK23" s="7">
        <v>3</v>
      </c>
      <c r="AL23" s="4">
        <v>-300000</v>
      </c>
      <c r="AM23" s="3">
        <v>-251270.16265259264</v>
      </c>
    </row>
    <row r="24" spans="1:39" ht="13.5" customHeight="1">
      <c r="A24" s="2">
        <v>35640</v>
      </c>
      <c r="B24" s="3">
        <v>0</v>
      </c>
      <c r="C24" s="3">
        <v>-246341.32</v>
      </c>
      <c r="D24" s="5">
        <v>1</v>
      </c>
      <c r="E24" s="3">
        <v>13944.75</v>
      </c>
      <c r="F24" s="3">
        <v>-246341.32</v>
      </c>
      <c r="G24" s="3">
        <v>-260286.07</v>
      </c>
      <c r="H24" s="11">
        <f t="shared" si="2"/>
        <v>-198456.8588888889</v>
      </c>
      <c r="I24" s="10">
        <f t="shared" si="0"/>
        <v>-61829.2111111111</v>
      </c>
      <c r="J24" s="7">
        <f t="shared" si="3"/>
        <v>3</v>
      </c>
      <c r="K24" s="12">
        <f t="shared" si="1"/>
        <v>-5.152434259259259</v>
      </c>
      <c r="L24" s="7"/>
      <c r="M24" s="7"/>
      <c r="N24" s="6">
        <v>7.76082802246262</v>
      </c>
      <c r="P24" s="7">
        <v>0</v>
      </c>
      <c r="Q24" s="7">
        <v>0</v>
      </c>
      <c r="R24" s="2">
        <v>35703</v>
      </c>
      <c r="S24" s="1" t="s">
        <v>45</v>
      </c>
      <c r="T24" s="3">
        <v>13944.75</v>
      </c>
      <c r="U24" s="3">
        <v>-242032.57</v>
      </c>
      <c r="V24" s="4">
        <v>-300000</v>
      </c>
      <c r="W24" s="3">
        <v>-255977.32</v>
      </c>
      <c r="X24" s="5">
        <v>1</v>
      </c>
      <c r="Y24" s="6">
        <v>7.76082802246262</v>
      </c>
      <c r="Z24" s="7">
        <v>3.00000000039689</v>
      </c>
      <c r="AA24" s="7">
        <v>0</v>
      </c>
      <c r="AB24" s="7">
        <v>0</v>
      </c>
      <c r="AD24" s="7">
        <v>6.75</v>
      </c>
      <c r="AE24" s="7">
        <v>3</v>
      </c>
      <c r="AF24" s="7">
        <v>0</v>
      </c>
      <c r="AG24" s="7">
        <v>0</v>
      </c>
      <c r="AH24" s="4">
        <v>-300000</v>
      </c>
      <c r="AI24" s="7">
        <v>0</v>
      </c>
      <c r="AJ24" s="6">
        <v>7.75</v>
      </c>
      <c r="AK24" s="7">
        <v>3</v>
      </c>
      <c r="AL24" s="4">
        <v>-300000</v>
      </c>
      <c r="AM24" s="3">
        <v>-260282.90265259263</v>
      </c>
    </row>
    <row r="25" spans="1:39" ht="13.5" customHeight="1">
      <c r="A25" s="2">
        <v>35641</v>
      </c>
      <c r="B25" s="3">
        <v>-5156.08</v>
      </c>
      <c r="C25" s="3">
        <v>-251497.4</v>
      </c>
      <c r="D25" s="5">
        <v>1</v>
      </c>
      <c r="E25" s="3">
        <v>-3627.49</v>
      </c>
      <c r="F25" s="3">
        <v>-249968.81</v>
      </c>
      <c r="G25" s="3">
        <v>-246341.32</v>
      </c>
      <c r="H25" s="11">
        <f t="shared" si="2"/>
        <v>-198456.8588888889</v>
      </c>
      <c r="I25" s="10">
        <f t="shared" si="0"/>
        <v>-47884.4611111111</v>
      </c>
      <c r="J25" s="7">
        <f t="shared" si="3"/>
        <v>3</v>
      </c>
      <c r="K25" s="12">
        <f t="shared" si="1"/>
        <v>-3.9903717592592587</v>
      </c>
      <c r="L25" s="7"/>
      <c r="M25" s="7"/>
      <c r="N25" s="6">
        <v>7.76082802246262</v>
      </c>
      <c r="P25" s="7">
        <v>0</v>
      </c>
      <c r="Q25" s="7">
        <v>0</v>
      </c>
      <c r="R25" s="2">
        <v>35703</v>
      </c>
      <c r="S25" s="1" t="s">
        <v>46</v>
      </c>
      <c r="T25" s="3">
        <v>-3627.49</v>
      </c>
      <c r="U25" s="3">
        <v>-245660.06</v>
      </c>
      <c r="V25" s="4">
        <v>-300000</v>
      </c>
      <c r="W25" s="3">
        <v>-242032.57</v>
      </c>
      <c r="X25" s="5">
        <v>1</v>
      </c>
      <c r="Y25" s="6">
        <v>7.76082802246262</v>
      </c>
      <c r="Z25" s="7">
        <v>3.00000000039689</v>
      </c>
      <c r="AA25" s="7">
        <v>0</v>
      </c>
      <c r="AB25" s="7">
        <v>0</v>
      </c>
      <c r="AD25" s="7">
        <v>6.75</v>
      </c>
      <c r="AE25" s="7">
        <v>3</v>
      </c>
      <c r="AF25" s="7">
        <v>0</v>
      </c>
      <c r="AG25" s="7">
        <v>0</v>
      </c>
      <c r="AH25" s="4">
        <v>-300000</v>
      </c>
      <c r="AI25" s="7">
        <v>0</v>
      </c>
      <c r="AJ25" s="6">
        <v>7.75</v>
      </c>
      <c r="AK25" s="7">
        <v>3</v>
      </c>
      <c r="AL25" s="4">
        <v>-300000</v>
      </c>
      <c r="AM25" s="3">
        <v>-246338.15265259263</v>
      </c>
    </row>
    <row r="26" spans="1:39" ht="13.5" customHeight="1">
      <c r="A26" s="2">
        <v>35642</v>
      </c>
      <c r="B26" s="3">
        <v>7585.17</v>
      </c>
      <c r="C26" s="3">
        <v>-243912.23</v>
      </c>
      <c r="D26" s="5">
        <v>0</v>
      </c>
      <c r="E26" s="3">
        <v>0</v>
      </c>
      <c r="F26" s="3">
        <v>-249968.81</v>
      </c>
      <c r="G26" s="3">
        <v>-249968.81</v>
      </c>
      <c r="H26" s="11">
        <f t="shared" si="2"/>
        <v>-198456.8588888889</v>
      </c>
      <c r="I26" s="10">
        <f t="shared" si="0"/>
        <v>-51511.95111111109</v>
      </c>
      <c r="J26" s="7">
        <f t="shared" si="3"/>
        <v>3</v>
      </c>
      <c r="K26" s="12">
        <f t="shared" si="1"/>
        <v>0</v>
      </c>
      <c r="L26" s="7"/>
      <c r="M26" s="7"/>
      <c r="N26" s="6">
        <v>7.76082802246262</v>
      </c>
      <c r="P26" s="7">
        <v>0</v>
      </c>
      <c r="Q26" s="7">
        <v>0</v>
      </c>
      <c r="R26" s="2">
        <v>35703</v>
      </c>
      <c r="S26" s="1" t="s">
        <v>47</v>
      </c>
      <c r="T26" s="3">
        <v>0</v>
      </c>
      <c r="U26" s="3">
        <v>-245660.06</v>
      </c>
      <c r="V26" s="4">
        <v>-300000</v>
      </c>
      <c r="W26" s="3">
        <v>-245660.06</v>
      </c>
      <c r="X26" s="5">
        <v>0</v>
      </c>
      <c r="Y26" s="6">
        <v>7.76082802246262</v>
      </c>
      <c r="Z26" s="7">
        <v>3.00000000039689</v>
      </c>
      <c r="AA26" s="7">
        <v>0</v>
      </c>
      <c r="AB26" s="7">
        <v>0</v>
      </c>
      <c r="AD26" s="7">
        <v>6.75</v>
      </c>
      <c r="AE26" s="7">
        <v>3</v>
      </c>
      <c r="AF26" s="7">
        <v>0</v>
      </c>
      <c r="AG26" s="7">
        <v>0</v>
      </c>
      <c r="AH26" s="4">
        <v>-300000</v>
      </c>
      <c r="AI26" s="7">
        <v>0</v>
      </c>
      <c r="AJ26" s="6">
        <v>7.75</v>
      </c>
      <c r="AK26" s="7">
        <v>3</v>
      </c>
      <c r="AL26" s="4">
        <v>-300000</v>
      </c>
      <c r="AM26" s="3">
        <v>-249965.64265259262</v>
      </c>
    </row>
    <row r="27" spans="1:39" ht="13.5" customHeight="1">
      <c r="A27" s="2">
        <v>35643</v>
      </c>
      <c r="B27" s="3">
        <v>-28226.41</v>
      </c>
      <c r="C27" s="3">
        <v>-272138.64</v>
      </c>
      <c r="D27" s="5">
        <v>1</v>
      </c>
      <c r="E27" s="3">
        <v>-22169.83</v>
      </c>
      <c r="F27" s="3">
        <v>-272138.64</v>
      </c>
      <c r="G27" s="3">
        <v>-249968.81</v>
      </c>
      <c r="H27" s="11">
        <f t="shared" si="2"/>
        <v>-198456.8588888889</v>
      </c>
      <c r="I27" s="10">
        <f t="shared" si="0"/>
        <v>-51511.95111111109</v>
      </c>
      <c r="J27" s="7">
        <f t="shared" si="3"/>
        <v>3</v>
      </c>
      <c r="K27" s="12">
        <f t="shared" si="1"/>
        <v>-4.292662592592591</v>
      </c>
      <c r="L27" s="7"/>
      <c r="M27" s="7"/>
      <c r="N27" s="6">
        <v>7.76082802246262</v>
      </c>
      <c r="P27" s="7">
        <v>0</v>
      </c>
      <c r="Q27" s="7">
        <v>0</v>
      </c>
      <c r="R27" s="2">
        <v>35703</v>
      </c>
      <c r="S27" s="1" t="s">
        <v>48</v>
      </c>
      <c r="T27" s="3">
        <v>-22169.83</v>
      </c>
      <c r="U27" s="3">
        <v>-267829.89</v>
      </c>
      <c r="V27" s="4">
        <v>-300000</v>
      </c>
      <c r="W27" s="3">
        <v>-245660.06</v>
      </c>
      <c r="X27" s="5">
        <v>1</v>
      </c>
      <c r="Y27" s="6">
        <v>7.76082802246262</v>
      </c>
      <c r="Z27" s="7">
        <v>3.00000000039689</v>
      </c>
      <c r="AA27" s="7">
        <v>0</v>
      </c>
      <c r="AB27" s="7">
        <v>0</v>
      </c>
      <c r="AD27" s="7">
        <v>6.75</v>
      </c>
      <c r="AE27" s="7">
        <v>3</v>
      </c>
      <c r="AF27" s="7">
        <v>0</v>
      </c>
      <c r="AG27" s="7">
        <v>0</v>
      </c>
      <c r="AH27" s="4">
        <v>-300000</v>
      </c>
      <c r="AI27" s="7">
        <v>0</v>
      </c>
      <c r="AJ27" s="6">
        <v>7.75</v>
      </c>
      <c r="AK27" s="7">
        <v>3</v>
      </c>
      <c r="AL27" s="4">
        <v>-300000</v>
      </c>
      <c r="AM27" s="3">
        <v>-249965.64265259262</v>
      </c>
    </row>
    <row r="28" spans="1:39" ht="13.5" customHeight="1">
      <c r="A28" s="2">
        <v>35646</v>
      </c>
      <c r="B28" s="3">
        <v>633.94</v>
      </c>
      <c r="C28" s="3">
        <v>-271504.7</v>
      </c>
      <c r="D28" s="5">
        <v>3</v>
      </c>
      <c r="E28" s="3">
        <v>633.94</v>
      </c>
      <c r="F28" s="3">
        <v>-271504.7</v>
      </c>
      <c r="G28" s="3">
        <v>-272138.64</v>
      </c>
      <c r="H28" s="11">
        <f t="shared" si="2"/>
        <v>-198456.8588888889</v>
      </c>
      <c r="I28" s="10">
        <f t="shared" si="0"/>
        <v>-73681.78111111111</v>
      </c>
      <c r="J28" s="7">
        <f t="shared" si="3"/>
        <v>3</v>
      </c>
      <c r="K28" s="12">
        <f t="shared" si="1"/>
        <v>-18.420445277777777</v>
      </c>
      <c r="L28" s="7"/>
      <c r="M28" s="7"/>
      <c r="N28" s="6">
        <v>7.76082802246262</v>
      </c>
      <c r="P28" s="7">
        <v>0</v>
      </c>
      <c r="Q28" s="7">
        <v>0</v>
      </c>
      <c r="R28" s="2">
        <v>35703</v>
      </c>
      <c r="S28" s="1" t="s">
        <v>49</v>
      </c>
      <c r="T28" s="3">
        <v>633.94</v>
      </c>
      <c r="U28" s="3">
        <v>-267195.95</v>
      </c>
      <c r="V28" s="4">
        <v>-300000</v>
      </c>
      <c r="W28" s="3">
        <v>-267829.89</v>
      </c>
      <c r="X28" s="5">
        <v>3</v>
      </c>
      <c r="Y28" s="6">
        <v>7.76082802246262</v>
      </c>
      <c r="Z28" s="7">
        <v>3.00000000039689</v>
      </c>
      <c r="AA28" s="7">
        <v>0</v>
      </c>
      <c r="AB28" s="7">
        <v>0</v>
      </c>
      <c r="AD28" s="7">
        <v>6.75</v>
      </c>
      <c r="AE28" s="7">
        <v>3</v>
      </c>
      <c r="AF28" s="7">
        <v>0</v>
      </c>
      <c r="AG28" s="7">
        <v>0</v>
      </c>
      <c r="AH28" s="4">
        <v>-300000</v>
      </c>
      <c r="AI28" s="7">
        <v>0</v>
      </c>
      <c r="AJ28" s="6">
        <v>7.75</v>
      </c>
      <c r="AK28" s="7">
        <v>3</v>
      </c>
      <c r="AL28" s="4">
        <v>-300000</v>
      </c>
      <c r="AM28" s="3">
        <v>-272135.47265259264</v>
      </c>
    </row>
    <row r="29" spans="1:39" ht="13.5" customHeight="1">
      <c r="A29" s="2">
        <v>35647</v>
      </c>
      <c r="B29" s="3">
        <v>9229.54</v>
      </c>
      <c r="C29" s="3">
        <v>-262275.16</v>
      </c>
      <c r="D29" s="5">
        <v>1</v>
      </c>
      <c r="E29" s="3">
        <v>3707.24</v>
      </c>
      <c r="F29" s="3">
        <v>-267797.46</v>
      </c>
      <c r="G29" s="3">
        <v>-271504.7</v>
      </c>
      <c r="H29" s="11">
        <f t="shared" si="2"/>
        <v>-198456.8588888889</v>
      </c>
      <c r="I29" s="10">
        <f t="shared" si="0"/>
        <v>-73047.8411111111</v>
      </c>
      <c r="J29" s="7">
        <f t="shared" si="3"/>
        <v>3</v>
      </c>
      <c r="K29" s="12">
        <f t="shared" si="1"/>
        <v>-6.087320092592592</v>
      </c>
      <c r="L29" s="7"/>
      <c r="M29" s="7"/>
      <c r="N29" s="6">
        <v>7.76082802246262</v>
      </c>
      <c r="P29" s="7">
        <v>0</v>
      </c>
      <c r="Q29" s="7">
        <v>0</v>
      </c>
      <c r="R29" s="2">
        <v>35703</v>
      </c>
      <c r="S29" s="1" t="s">
        <v>50</v>
      </c>
      <c r="T29" s="3">
        <v>3707.24</v>
      </c>
      <c r="U29" s="3">
        <v>-263488.71</v>
      </c>
      <c r="V29" s="4">
        <v>-300000</v>
      </c>
      <c r="W29" s="3">
        <v>-267195.95</v>
      </c>
      <c r="X29" s="5">
        <v>1</v>
      </c>
      <c r="Y29" s="6">
        <v>7.76082802246262</v>
      </c>
      <c r="Z29" s="7">
        <v>3.00000000039689</v>
      </c>
      <c r="AA29" s="7">
        <v>0</v>
      </c>
      <c r="AB29" s="7">
        <v>0</v>
      </c>
      <c r="AD29" s="7">
        <v>6.75</v>
      </c>
      <c r="AE29" s="7">
        <v>3</v>
      </c>
      <c r="AF29" s="7">
        <v>0</v>
      </c>
      <c r="AG29" s="7">
        <v>0</v>
      </c>
      <c r="AH29" s="4">
        <v>-300000</v>
      </c>
      <c r="AI29" s="7">
        <v>0</v>
      </c>
      <c r="AJ29" s="6">
        <v>7.75</v>
      </c>
      <c r="AK29" s="7">
        <v>3</v>
      </c>
      <c r="AL29" s="4">
        <v>-300000</v>
      </c>
      <c r="AM29" s="3">
        <v>-271501.53265259264</v>
      </c>
    </row>
    <row r="30" spans="1:39" ht="13.5" customHeight="1">
      <c r="A30" s="2">
        <v>35648</v>
      </c>
      <c r="B30" s="3">
        <v>-783.84</v>
      </c>
      <c r="C30" s="3">
        <v>-263059</v>
      </c>
      <c r="D30" s="5">
        <v>1</v>
      </c>
      <c r="E30" s="3">
        <v>5522.3</v>
      </c>
      <c r="F30" s="3">
        <v>-262275.16</v>
      </c>
      <c r="G30" s="3">
        <v>-267797.46</v>
      </c>
      <c r="H30" s="11">
        <f t="shared" si="2"/>
        <v>-198456.8588888889</v>
      </c>
      <c r="I30" s="10">
        <f t="shared" si="0"/>
        <v>-69340.60111111111</v>
      </c>
      <c r="J30" s="7">
        <f t="shared" si="3"/>
        <v>3</v>
      </c>
      <c r="K30" s="12">
        <f t="shared" si="1"/>
        <v>-5.778383425925926</v>
      </c>
      <c r="L30" s="7"/>
      <c r="M30" s="7"/>
      <c r="N30" s="6">
        <v>7.76082802246262</v>
      </c>
      <c r="P30" s="7">
        <v>0</v>
      </c>
      <c r="Q30" s="7">
        <v>0</v>
      </c>
      <c r="R30" s="2">
        <v>35703</v>
      </c>
      <c r="S30" s="1" t="s">
        <v>51</v>
      </c>
      <c r="T30" s="3">
        <v>5522.3</v>
      </c>
      <c r="U30" s="3">
        <v>-257966.41</v>
      </c>
      <c r="V30" s="4">
        <v>-300000</v>
      </c>
      <c r="W30" s="3">
        <v>-263488.71</v>
      </c>
      <c r="X30" s="5">
        <v>1</v>
      </c>
      <c r="Y30" s="6">
        <v>7.76082802246262</v>
      </c>
      <c r="Z30" s="7">
        <v>3.00000000039689</v>
      </c>
      <c r="AA30" s="7">
        <v>0</v>
      </c>
      <c r="AB30" s="7">
        <v>0</v>
      </c>
      <c r="AD30" s="7">
        <v>6.75</v>
      </c>
      <c r="AE30" s="7">
        <v>3</v>
      </c>
      <c r="AF30" s="7">
        <v>0</v>
      </c>
      <c r="AG30" s="7">
        <v>0</v>
      </c>
      <c r="AH30" s="4">
        <v>-300000</v>
      </c>
      <c r="AI30" s="7">
        <v>0</v>
      </c>
      <c r="AJ30" s="6">
        <v>7.75</v>
      </c>
      <c r="AK30" s="7">
        <v>3</v>
      </c>
      <c r="AL30" s="4">
        <v>-300000</v>
      </c>
      <c r="AM30" s="3">
        <v>-267794.29265259265</v>
      </c>
    </row>
    <row r="31" spans="1:39" ht="13.5" customHeight="1">
      <c r="A31" s="2">
        <v>35649</v>
      </c>
      <c r="B31" s="3">
        <v>42680.82</v>
      </c>
      <c r="C31" s="3">
        <v>-220378.18</v>
      </c>
      <c r="D31" s="5">
        <v>1</v>
      </c>
      <c r="E31" s="3">
        <v>39654.48</v>
      </c>
      <c r="F31" s="3">
        <v>-222620.68</v>
      </c>
      <c r="G31" s="3">
        <v>-262275.16</v>
      </c>
      <c r="H31" s="11">
        <f t="shared" si="2"/>
        <v>-198456.8588888889</v>
      </c>
      <c r="I31" s="10">
        <f t="shared" si="0"/>
        <v>-63818.30111111107</v>
      </c>
      <c r="J31" s="7">
        <f t="shared" si="3"/>
        <v>3</v>
      </c>
      <c r="K31" s="12">
        <f t="shared" si="1"/>
        <v>-5.318191759259256</v>
      </c>
      <c r="L31" s="7"/>
      <c r="M31" s="7"/>
      <c r="N31" s="6">
        <v>7.76082802246262</v>
      </c>
      <c r="P31" s="7">
        <v>0</v>
      </c>
      <c r="Q31" s="7">
        <v>0</v>
      </c>
      <c r="R31" s="2">
        <v>35703</v>
      </c>
      <c r="S31" s="1" t="s">
        <v>52</v>
      </c>
      <c r="T31" s="3">
        <v>39654.48</v>
      </c>
      <c r="U31" s="3">
        <v>-218311.93</v>
      </c>
      <c r="V31" s="4">
        <v>-300000</v>
      </c>
      <c r="W31" s="3">
        <v>-257966.41</v>
      </c>
      <c r="X31" s="5">
        <v>1</v>
      </c>
      <c r="Y31" s="6">
        <v>7.76082802246262</v>
      </c>
      <c r="Z31" s="7">
        <v>3.00000000039689</v>
      </c>
      <c r="AA31" s="7">
        <v>0</v>
      </c>
      <c r="AB31" s="7">
        <v>0</v>
      </c>
      <c r="AD31" s="7">
        <v>6.75</v>
      </c>
      <c r="AE31" s="7">
        <v>3</v>
      </c>
      <c r="AF31" s="7">
        <v>0</v>
      </c>
      <c r="AG31" s="7">
        <v>0</v>
      </c>
      <c r="AH31" s="4">
        <v>-300000</v>
      </c>
      <c r="AI31" s="7">
        <v>0</v>
      </c>
      <c r="AJ31" s="6">
        <v>7.75</v>
      </c>
      <c r="AK31" s="7">
        <v>3</v>
      </c>
      <c r="AL31" s="4">
        <v>-300000</v>
      </c>
      <c r="AM31" s="3">
        <v>-262271.99265259266</v>
      </c>
    </row>
    <row r="32" spans="1:39" ht="13.5" customHeight="1">
      <c r="A32" s="2">
        <v>35650</v>
      </c>
      <c r="B32" s="3">
        <v>15588.86</v>
      </c>
      <c r="C32" s="3">
        <v>-204789.32</v>
      </c>
      <c r="D32" s="5">
        <v>1</v>
      </c>
      <c r="E32" s="3">
        <v>17831.36</v>
      </c>
      <c r="F32" s="3">
        <v>-204789.32</v>
      </c>
      <c r="G32" s="3">
        <v>-222620.68</v>
      </c>
      <c r="H32" s="11">
        <f t="shared" si="2"/>
        <v>-198456.8588888889</v>
      </c>
      <c r="I32" s="10">
        <f t="shared" si="0"/>
        <v>-24163.821111111087</v>
      </c>
      <c r="J32" s="7">
        <f t="shared" si="3"/>
        <v>3</v>
      </c>
      <c r="K32" s="12">
        <f t="shared" si="1"/>
        <v>-2.013651759259257</v>
      </c>
      <c r="L32" s="7"/>
      <c r="M32" s="7"/>
      <c r="N32" s="6">
        <v>7.76082802246262</v>
      </c>
      <c r="P32" s="7">
        <v>0</v>
      </c>
      <c r="Q32" s="7">
        <v>0</v>
      </c>
      <c r="R32" s="2">
        <v>35703</v>
      </c>
      <c r="S32" s="1" t="s">
        <v>53</v>
      </c>
      <c r="T32" s="3">
        <v>17831.36</v>
      </c>
      <c r="U32" s="3">
        <v>-200480.57</v>
      </c>
      <c r="V32" s="4">
        <v>-300000</v>
      </c>
      <c r="W32" s="3">
        <v>-218311.93</v>
      </c>
      <c r="X32" s="5">
        <v>1</v>
      </c>
      <c r="Y32" s="6">
        <v>7.76082802246262</v>
      </c>
      <c r="Z32" s="7">
        <v>3.00000000039689</v>
      </c>
      <c r="AA32" s="7">
        <v>0</v>
      </c>
      <c r="AB32" s="7">
        <v>0</v>
      </c>
      <c r="AD32" s="7">
        <v>6.75</v>
      </c>
      <c r="AE32" s="7">
        <v>3</v>
      </c>
      <c r="AF32" s="7">
        <v>0</v>
      </c>
      <c r="AG32" s="7">
        <v>0</v>
      </c>
      <c r="AH32" s="4">
        <v>-300000</v>
      </c>
      <c r="AI32" s="7">
        <v>0</v>
      </c>
      <c r="AJ32" s="6">
        <v>7.75</v>
      </c>
      <c r="AK32" s="7">
        <v>3</v>
      </c>
      <c r="AL32" s="4">
        <v>-300000</v>
      </c>
      <c r="AM32" s="3">
        <v>-222617.51265259265</v>
      </c>
    </row>
    <row r="33" spans="1:39" ht="13.5" customHeight="1">
      <c r="A33" s="2">
        <v>35653</v>
      </c>
      <c r="B33" s="3">
        <v>-6639.1</v>
      </c>
      <c r="C33" s="3">
        <v>-211428.42</v>
      </c>
      <c r="D33" s="5">
        <v>3</v>
      </c>
      <c r="E33" s="3">
        <v>-6639.1</v>
      </c>
      <c r="F33" s="3">
        <v>-211428.42</v>
      </c>
      <c r="G33" s="3">
        <v>-204789.32</v>
      </c>
      <c r="H33" s="11">
        <f t="shared" si="2"/>
        <v>-198456.8588888889</v>
      </c>
      <c r="I33" s="10">
        <f aca="true" t="shared" si="4" ref="I33:I66">G33-H33</f>
        <v>-6332.461111111101</v>
      </c>
      <c r="J33" s="7">
        <f t="shared" si="3"/>
        <v>3</v>
      </c>
      <c r="K33" s="12">
        <f t="shared" si="1"/>
        <v>-1.583115277777775</v>
      </c>
      <c r="L33" s="7"/>
      <c r="M33" s="7"/>
      <c r="N33" s="6">
        <v>7.76082802246262</v>
      </c>
      <c r="P33" s="7">
        <v>0</v>
      </c>
      <c r="Q33" s="7">
        <v>0</v>
      </c>
      <c r="R33" s="2">
        <v>35703</v>
      </c>
      <c r="S33" s="1" t="s">
        <v>54</v>
      </c>
      <c r="T33" s="3">
        <v>-6639.1</v>
      </c>
      <c r="U33" s="3">
        <v>-207119.67</v>
      </c>
      <c r="V33" s="4">
        <v>-300000</v>
      </c>
      <c r="W33" s="3">
        <v>-200480.57</v>
      </c>
      <c r="X33" s="5">
        <v>3</v>
      </c>
      <c r="Y33" s="6">
        <v>7.76082802246262</v>
      </c>
      <c r="Z33" s="7">
        <v>3.00000000039689</v>
      </c>
      <c r="AA33" s="7">
        <v>0</v>
      </c>
      <c r="AB33" s="7">
        <v>0</v>
      </c>
      <c r="AD33" s="7">
        <v>6.75</v>
      </c>
      <c r="AE33" s="7">
        <v>3</v>
      </c>
      <c r="AF33" s="7">
        <v>0</v>
      </c>
      <c r="AG33" s="7">
        <v>0</v>
      </c>
      <c r="AH33" s="4">
        <v>-300000</v>
      </c>
      <c r="AI33" s="7">
        <v>0</v>
      </c>
      <c r="AJ33" s="6">
        <v>7.75</v>
      </c>
      <c r="AK33" s="7">
        <v>3</v>
      </c>
      <c r="AL33" s="4">
        <v>-300000</v>
      </c>
      <c r="AM33" s="3">
        <v>-204786.15265259263</v>
      </c>
    </row>
    <row r="34" spans="1:39" ht="13.5" customHeight="1">
      <c r="A34" s="2">
        <v>35654</v>
      </c>
      <c r="B34" s="3">
        <v>27500.6</v>
      </c>
      <c r="C34" s="3">
        <v>-183927.82</v>
      </c>
      <c r="D34" s="5">
        <v>1</v>
      </c>
      <c r="E34" s="3">
        <v>-3147.1</v>
      </c>
      <c r="F34" s="3">
        <v>-214575.52</v>
      </c>
      <c r="G34" s="3">
        <v>-211428.42</v>
      </c>
      <c r="H34" s="11">
        <f t="shared" si="2"/>
        <v>-198456.8588888889</v>
      </c>
      <c r="I34" s="10">
        <f t="shared" si="4"/>
        <v>-12971.561111111107</v>
      </c>
      <c r="J34" s="7">
        <f t="shared" si="3"/>
        <v>3</v>
      </c>
      <c r="K34" s="12">
        <f t="shared" si="1"/>
        <v>-1.0809634259259255</v>
      </c>
      <c r="L34" s="7"/>
      <c r="M34" s="7"/>
      <c r="N34" s="6">
        <v>7.76082802246262</v>
      </c>
      <c r="P34" s="7">
        <v>0</v>
      </c>
      <c r="Q34" s="7">
        <v>0</v>
      </c>
      <c r="R34" s="2">
        <v>35703</v>
      </c>
      <c r="S34" s="1" t="s">
        <v>55</v>
      </c>
      <c r="T34" s="3">
        <v>27500.6</v>
      </c>
      <c r="U34" s="3">
        <v>-179619.07</v>
      </c>
      <c r="V34" s="4">
        <v>-300000</v>
      </c>
      <c r="W34" s="3">
        <v>-207119.67</v>
      </c>
      <c r="X34" s="5">
        <v>1</v>
      </c>
      <c r="Y34" s="6">
        <v>7.76082802246262</v>
      </c>
      <c r="Z34" s="7">
        <v>3.00000000039689</v>
      </c>
      <c r="AA34" s="7">
        <v>0</v>
      </c>
      <c r="AB34" s="7">
        <v>0</v>
      </c>
      <c r="AD34" s="7">
        <v>6.75</v>
      </c>
      <c r="AE34" s="7">
        <v>3</v>
      </c>
      <c r="AF34" s="7">
        <v>0</v>
      </c>
      <c r="AG34" s="7">
        <v>0</v>
      </c>
      <c r="AH34" s="4">
        <v>-300000</v>
      </c>
      <c r="AI34" s="7">
        <v>0</v>
      </c>
      <c r="AJ34" s="6">
        <v>7.75</v>
      </c>
      <c r="AK34" s="7">
        <v>3</v>
      </c>
      <c r="AL34" s="4">
        <v>-300000</v>
      </c>
      <c r="AM34" s="3">
        <v>-211425.25265259264</v>
      </c>
    </row>
    <row r="35" spans="1:39" ht="13.5" customHeight="1">
      <c r="A35" s="2">
        <v>35655</v>
      </c>
      <c r="B35" s="3">
        <v>0</v>
      </c>
      <c r="C35" s="3">
        <v>-183927.82</v>
      </c>
      <c r="D35" s="5">
        <v>1</v>
      </c>
      <c r="E35" s="3">
        <v>30647.7</v>
      </c>
      <c r="F35" s="3">
        <v>-183927.82</v>
      </c>
      <c r="G35" s="3">
        <v>-214575.52</v>
      </c>
      <c r="H35" s="11">
        <f t="shared" si="2"/>
        <v>-198456.8588888889</v>
      </c>
      <c r="I35" s="10">
        <f t="shared" si="4"/>
        <v>-16118.661111111083</v>
      </c>
      <c r="J35" s="7">
        <f t="shared" si="3"/>
        <v>3</v>
      </c>
      <c r="K35" s="12">
        <f t="shared" si="1"/>
        <v>-1.343221759259257</v>
      </c>
      <c r="L35" s="7"/>
      <c r="M35" s="7"/>
      <c r="N35" s="6">
        <v>7.76082802246262</v>
      </c>
      <c r="P35" s="7">
        <v>0</v>
      </c>
      <c r="Q35" s="7">
        <v>0</v>
      </c>
      <c r="R35" s="2">
        <v>35703</v>
      </c>
      <c r="S35" s="1" t="s">
        <v>56</v>
      </c>
      <c r="T35" s="3">
        <v>0</v>
      </c>
      <c r="U35" s="3">
        <v>-179619.07</v>
      </c>
      <c r="V35" s="4">
        <v>-300000</v>
      </c>
      <c r="W35" s="3">
        <v>-179619.07</v>
      </c>
      <c r="X35" s="5">
        <v>0</v>
      </c>
      <c r="Y35" s="6">
        <v>7.76082802246262</v>
      </c>
      <c r="Z35" s="7">
        <v>3.00000000039689</v>
      </c>
      <c r="AA35" s="7">
        <v>0</v>
      </c>
      <c r="AB35" s="7">
        <v>0</v>
      </c>
      <c r="AD35" s="7">
        <v>6.75</v>
      </c>
      <c r="AE35" s="7">
        <v>3</v>
      </c>
      <c r="AF35" s="7">
        <v>0</v>
      </c>
      <c r="AG35" s="7">
        <v>0</v>
      </c>
      <c r="AH35" s="4">
        <v>-300000</v>
      </c>
      <c r="AI35" s="7">
        <v>0</v>
      </c>
      <c r="AJ35" s="6">
        <v>7.75</v>
      </c>
      <c r="AK35" s="7">
        <v>3</v>
      </c>
      <c r="AL35" s="4">
        <v>-300000</v>
      </c>
      <c r="AM35" s="3">
        <v>-214572.35265259264</v>
      </c>
    </row>
    <row r="36" spans="1:39" ht="13.5" customHeight="1">
      <c r="A36" s="2">
        <v>35657</v>
      </c>
      <c r="B36" s="3">
        <v>-1502.92</v>
      </c>
      <c r="C36" s="3">
        <v>-185430.74</v>
      </c>
      <c r="D36" s="5">
        <v>2</v>
      </c>
      <c r="E36" s="3">
        <v>-1502.92</v>
      </c>
      <c r="F36" s="3">
        <v>-185430.74</v>
      </c>
      <c r="G36" s="3">
        <v>-183927.82</v>
      </c>
      <c r="H36" s="11">
        <f t="shared" si="2"/>
        <v>-198456.8588888889</v>
      </c>
      <c r="I36" s="10"/>
      <c r="J36" s="7">
        <f t="shared" si="3"/>
        <v>3</v>
      </c>
      <c r="K36" s="12">
        <f t="shared" si="1"/>
        <v>0</v>
      </c>
      <c r="L36" s="7"/>
      <c r="M36" s="7"/>
      <c r="N36" s="6">
        <v>7.76082802246262</v>
      </c>
      <c r="P36" s="7">
        <v>0</v>
      </c>
      <c r="Q36" s="7">
        <v>0</v>
      </c>
      <c r="R36" s="2">
        <v>35703</v>
      </c>
      <c r="S36" s="1" t="s">
        <v>57</v>
      </c>
      <c r="T36" s="3">
        <v>-1502.92</v>
      </c>
      <c r="U36" s="3">
        <v>-181121.99</v>
      </c>
      <c r="V36" s="4">
        <v>-300000</v>
      </c>
      <c r="W36" s="3">
        <v>-179619.07</v>
      </c>
      <c r="X36" s="5">
        <v>3</v>
      </c>
      <c r="Y36" s="6">
        <v>7.76082802246262</v>
      </c>
      <c r="Z36" s="7">
        <v>3.00000000039689</v>
      </c>
      <c r="AA36" s="7">
        <v>0</v>
      </c>
      <c r="AB36" s="7">
        <v>0</v>
      </c>
      <c r="AD36" s="7">
        <v>6.75</v>
      </c>
      <c r="AE36" s="7">
        <v>3</v>
      </c>
      <c r="AF36" s="7">
        <v>0</v>
      </c>
      <c r="AG36" s="7">
        <v>0</v>
      </c>
      <c r="AH36" s="4">
        <v>-300000</v>
      </c>
      <c r="AI36" s="7">
        <v>0</v>
      </c>
      <c r="AJ36" s="6">
        <v>7.75</v>
      </c>
      <c r="AK36" s="7">
        <v>3</v>
      </c>
      <c r="AL36" s="4">
        <v>-300000</v>
      </c>
      <c r="AM36" s="3">
        <v>-183924.65265259263</v>
      </c>
    </row>
    <row r="37" spans="1:39" ht="13.5" customHeight="1">
      <c r="A37" s="2">
        <v>35660</v>
      </c>
      <c r="B37" s="3">
        <v>-13588</v>
      </c>
      <c r="C37" s="3">
        <v>-199018.74</v>
      </c>
      <c r="D37" s="5">
        <v>3</v>
      </c>
      <c r="E37" s="3">
        <v>-13588</v>
      </c>
      <c r="F37" s="3">
        <v>-199018.74</v>
      </c>
      <c r="G37" s="3">
        <v>-185430.74</v>
      </c>
      <c r="H37" s="11">
        <f t="shared" si="2"/>
        <v>-198456.8588888889</v>
      </c>
      <c r="I37" s="10"/>
      <c r="J37" s="7">
        <f t="shared" si="3"/>
        <v>3</v>
      </c>
      <c r="K37" s="12">
        <f t="shared" si="1"/>
        <v>0</v>
      </c>
      <c r="L37" s="7"/>
      <c r="M37" s="7"/>
      <c r="N37" s="6">
        <v>7.76082802246262</v>
      </c>
      <c r="P37" s="7">
        <v>0</v>
      </c>
      <c r="Q37" s="7">
        <v>0</v>
      </c>
      <c r="R37" s="2">
        <v>35703</v>
      </c>
      <c r="S37" s="1" t="s">
        <v>58</v>
      </c>
      <c r="T37" s="3">
        <v>-13588</v>
      </c>
      <c r="U37" s="3">
        <v>-194709.99</v>
      </c>
      <c r="V37" s="4">
        <v>-300000</v>
      </c>
      <c r="W37" s="3">
        <v>-181121.99</v>
      </c>
      <c r="X37" s="5">
        <v>3</v>
      </c>
      <c r="Y37" s="6">
        <v>7.76082802246262</v>
      </c>
      <c r="Z37" s="7">
        <v>3.00000000039689</v>
      </c>
      <c r="AA37" s="7">
        <v>0</v>
      </c>
      <c r="AB37" s="7">
        <v>0</v>
      </c>
      <c r="AD37" s="7">
        <v>6.75</v>
      </c>
      <c r="AE37" s="7">
        <v>3</v>
      </c>
      <c r="AF37" s="7">
        <v>0</v>
      </c>
      <c r="AG37" s="7">
        <v>0</v>
      </c>
      <c r="AH37" s="4">
        <v>-300000</v>
      </c>
      <c r="AI37" s="7">
        <v>0</v>
      </c>
      <c r="AJ37" s="6">
        <v>7.75</v>
      </c>
      <c r="AK37" s="7">
        <v>3</v>
      </c>
      <c r="AL37" s="4">
        <v>-300000</v>
      </c>
      <c r="AM37" s="3">
        <v>-185427.57265259264</v>
      </c>
    </row>
    <row r="38" spans="1:39" ht="13.5" customHeight="1">
      <c r="A38" s="2">
        <v>35661</v>
      </c>
      <c r="B38" s="3">
        <v>26772.86</v>
      </c>
      <c r="C38" s="3">
        <v>-172245.88</v>
      </c>
      <c r="D38" s="5">
        <v>1</v>
      </c>
      <c r="E38" s="3">
        <v>26772.86</v>
      </c>
      <c r="F38" s="3">
        <v>-172245.88</v>
      </c>
      <c r="G38" s="3">
        <v>-199018.74</v>
      </c>
      <c r="H38" s="11">
        <f t="shared" si="2"/>
        <v>-198456.8588888889</v>
      </c>
      <c r="I38" s="10">
        <f t="shared" si="4"/>
        <v>-561.8811111110845</v>
      </c>
      <c r="J38" s="7">
        <f t="shared" si="3"/>
        <v>3</v>
      </c>
      <c r="K38" s="12">
        <f t="shared" si="1"/>
        <v>-0.04682342592592371</v>
      </c>
      <c r="L38" s="7"/>
      <c r="M38" s="7"/>
      <c r="N38" s="6">
        <v>7.76082802246262</v>
      </c>
      <c r="P38" s="7">
        <v>0</v>
      </c>
      <c r="Q38" s="7">
        <v>0</v>
      </c>
      <c r="R38" s="2">
        <v>35703</v>
      </c>
      <c r="S38" s="1" t="s">
        <v>59</v>
      </c>
      <c r="T38" s="3">
        <v>26772.86</v>
      </c>
      <c r="U38" s="3">
        <v>-167937.13</v>
      </c>
      <c r="V38" s="4">
        <v>-300000</v>
      </c>
      <c r="W38" s="3">
        <v>-194709.99</v>
      </c>
      <c r="X38" s="5">
        <v>1</v>
      </c>
      <c r="Y38" s="6">
        <v>7.76082802246262</v>
      </c>
      <c r="Z38" s="7">
        <v>3.00000000039689</v>
      </c>
      <c r="AA38" s="7">
        <v>0</v>
      </c>
      <c r="AB38" s="7">
        <v>0</v>
      </c>
      <c r="AD38" s="7">
        <v>6.75</v>
      </c>
      <c r="AE38" s="7">
        <v>3</v>
      </c>
      <c r="AF38" s="7">
        <v>0</v>
      </c>
      <c r="AG38" s="7">
        <v>0</v>
      </c>
      <c r="AH38" s="4">
        <v>-300000</v>
      </c>
      <c r="AI38" s="7">
        <v>0</v>
      </c>
      <c r="AJ38" s="6">
        <v>7.75</v>
      </c>
      <c r="AK38" s="7">
        <v>3</v>
      </c>
      <c r="AL38" s="4">
        <v>-300000</v>
      </c>
      <c r="AM38" s="3">
        <v>-199015.57265259264</v>
      </c>
    </row>
    <row r="39" spans="1:39" ht="13.5" customHeight="1">
      <c r="A39" s="2">
        <v>35662</v>
      </c>
      <c r="B39" s="3">
        <v>24958.45</v>
      </c>
      <c r="C39" s="3">
        <v>-147287.43</v>
      </c>
      <c r="D39" s="5">
        <v>1</v>
      </c>
      <c r="E39" s="3">
        <v>24958.45</v>
      </c>
      <c r="F39" s="3">
        <v>-147287.43</v>
      </c>
      <c r="G39" s="3">
        <v>-172245.88</v>
      </c>
      <c r="H39" s="11">
        <f t="shared" si="2"/>
        <v>-198456.8588888889</v>
      </c>
      <c r="I39" s="10"/>
      <c r="J39" s="7">
        <f t="shared" si="3"/>
        <v>3</v>
      </c>
      <c r="K39" s="12">
        <f t="shared" si="1"/>
        <v>0</v>
      </c>
      <c r="L39" s="7"/>
      <c r="M39" s="7"/>
      <c r="N39" s="6">
        <v>7.76082802246262</v>
      </c>
      <c r="P39" s="7">
        <v>0</v>
      </c>
      <c r="Q39" s="7">
        <v>0</v>
      </c>
      <c r="R39" s="2">
        <v>35703</v>
      </c>
      <c r="S39" s="1" t="s">
        <v>60</v>
      </c>
      <c r="T39" s="3">
        <v>24958.45</v>
      </c>
      <c r="U39" s="3">
        <v>-142978.68</v>
      </c>
      <c r="V39" s="4">
        <v>-300000</v>
      </c>
      <c r="W39" s="3">
        <v>-167937.13</v>
      </c>
      <c r="X39" s="5">
        <v>1</v>
      </c>
      <c r="Y39" s="6">
        <v>7.76082802246262</v>
      </c>
      <c r="Z39" s="7">
        <v>3.00000000039689</v>
      </c>
      <c r="AA39" s="7">
        <v>0</v>
      </c>
      <c r="AB39" s="7">
        <v>0</v>
      </c>
      <c r="AD39" s="7">
        <v>6.75</v>
      </c>
      <c r="AE39" s="7">
        <v>3</v>
      </c>
      <c r="AF39" s="7">
        <v>0</v>
      </c>
      <c r="AG39" s="7">
        <v>0</v>
      </c>
      <c r="AH39" s="4">
        <v>-300000</v>
      </c>
      <c r="AI39" s="7">
        <v>0</v>
      </c>
      <c r="AJ39" s="6">
        <v>7.75</v>
      </c>
      <c r="AK39" s="7">
        <v>3</v>
      </c>
      <c r="AL39" s="4">
        <v>-300000</v>
      </c>
      <c r="AM39" s="3">
        <v>-172242.71265259263</v>
      </c>
    </row>
    <row r="40" spans="1:39" ht="13.5" customHeight="1">
      <c r="A40" s="2">
        <v>35664</v>
      </c>
      <c r="B40" s="3">
        <v>13541.39</v>
      </c>
      <c r="C40" s="3">
        <v>-133746.04</v>
      </c>
      <c r="D40" s="5">
        <v>2</v>
      </c>
      <c r="E40" s="3">
        <v>-195.2</v>
      </c>
      <c r="F40" s="3">
        <v>-147482.63</v>
      </c>
      <c r="G40" s="3">
        <v>-147287.43</v>
      </c>
      <c r="H40" s="11">
        <f t="shared" si="2"/>
        <v>-198456.8588888889</v>
      </c>
      <c r="I40" s="10"/>
      <c r="J40" s="7">
        <f t="shared" si="3"/>
        <v>3</v>
      </c>
      <c r="K40" s="12">
        <f t="shared" si="1"/>
        <v>0</v>
      </c>
      <c r="L40" s="7"/>
      <c r="M40" s="7"/>
      <c r="N40" s="6">
        <v>7.76082802246262</v>
      </c>
      <c r="P40" s="7">
        <v>0</v>
      </c>
      <c r="Q40" s="7">
        <v>0</v>
      </c>
      <c r="R40" s="2">
        <v>35703</v>
      </c>
      <c r="S40" s="1" t="s">
        <v>61</v>
      </c>
      <c r="T40" s="3">
        <v>-195.2</v>
      </c>
      <c r="U40" s="3">
        <v>-143173.88</v>
      </c>
      <c r="V40" s="4">
        <v>-300000</v>
      </c>
      <c r="W40" s="3">
        <v>-142978.68</v>
      </c>
      <c r="X40" s="5">
        <v>2</v>
      </c>
      <c r="Y40" s="6">
        <v>7.76082802246262</v>
      </c>
      <c r="Z40" s="7">
        <v>3.00000000039689</v>
      </c>
      <c r="AA40" s="7">
        <v>0</v>
      </c>
      <c r="AB40" s="7">
        <v>0</v>
      </c>
      <c r="AD40" s="7">
        <v>6.75</v>
      </c>
      <c r="AE40" s="7">
        <v>3</v>
      </c>
      <c r="AF40" s="7">
        <v>0</v>
      </c>
      <c r="AG40" s="7">
        <v>0</v>
      </c>
      <c r="AH40" s="4">
        <v>-300000</v>
      </c>
      <c r="AI40" s="7">
        <v>0</v>
      </c>
      <c r="AJ40" s="6">
        <v>7.75</v>
      </c>
      <c r="AK40" s="7">
        <v>3</v>
      </c>
      <c r="AL40" s="4">
        <v>-300000</v>
      </c>
      <c r="AM40" s="3">
        <v>-147284.26265259262</v>
      </c>
    </row>
    <row r="41" spans="1:39" ht="13.5" customHeight="1">
      <c r="A41" s="2">
        <v>35667</v>
      </c>
      <c r="B41" s="3">
        <v>0</v>
      </c>
      <c r="C41" s="3">
        <v>-133746.04</v>
      </c>
      <c r="D41" s="5">
        <v>3</v>
      </c>
      <c r="E41" s="3">
        <v>13736.59</v>
      </c>
      <c r="F41" s="3">
        <v>-133746.04</v>
      </c>
      <c r="G41" s="3">
        <v>-147482.63</v>
      </c>
      <c r="H41" s="11">
        <f t="shared" si="2"/>
        <v>-198456.8588888889</v>
      </c>
      <c r="I41" s="10"/>
      <c r="J41" s="7">
        <f t="shared" si="3"/>
        <v>3</v>
      </c>
      <c r="K41" s="12">
        <f t="shared" si="1"/>
        <v>0</v>
      </c>
      <c r="L41" s="7"/>
      <c r="M41" s="7"/>
      <c r="N41" s="6">
        <v>7.76082802246262</v>
      </c>
      <c r="P41" s="7">
        <v>0</v>
      </c>
      <c r="Q41" s="7">
        <v>0</v>
      </c>
      <c r="R41" s="2">
        <v>35703</v>
      </c>
      <c r="S41" s="1" t="s">
        <v>62</v>
      </c>
      <c r="T41" s="3">
        <v>13736.59</v>
      </c>
      <c r="U41" s="3">
        <v>-129437.29</v>
      </c>
      <c r="V41" s="4">
        <v>-300000</v>
      </c>
      <c r="W41" s="3">
        <v>-143173.88</v>
      </c>
      <c r="X41" s="5">
        <v>3</v>
      </c>
      <c r="Y41" s="6">
        <v>7.76082802246262</v>
      </c>
      <c r="Z41" s="7">
        <v>3.00000000039689</v>
      </c>
      <c r="AA41" s="7">
        <v>0</v>
      </c>
      <c r="AB41" s="7">
        <v>0</v>
      </c>
      <c r="AD41" s="7">
        <v>6.75</v>
      </c>
      <c r="AE41" s="7">
        <v>3</v>
      </c>
      <c r="AF41" s="7">
        <v>0</v>
      </c>
      <c r="AG41" s="7">
        <v>0</v>
      </c>
      <c r="AH41" s="4">
        <v>-300000</v>
      </c>
      <c r="AI41" s="7">
        <v>0</v>
      </c>
      <c r="AJ41" s="6">
        <v>7.75</v>
      </c>
      <c r="AK41" s="7">
        <v>3</v>
      </c>
      <c r="AL41" s="4">
        <v>-300000</v>
      </c>
      <c r="AM41" s="3">
        <v>-147479.46265259263</v>
      </c>
    </row>
    <row r="42" spans="1:39" ht="13.5" customHeight="1">
      <c r="A42" s="2">
        <v>35668</v>
      </c>
      <c r="B42" s="3">
        <v>195.64</v>
      </c>
      <c r="C42" s="3">
        <v>-133550.4</v>
      </c>
      <c r="D42" s="5">
        <v>1</v>
      </c>
      <c r="E42" s="3">
        <v>195.64</v>
      </c>
      <c r="F42" s="3">
        <v>-133550.4</v>
      </c>
      <c r="G42" s="3">
        <v>-133746.04</v>
      </c>
      <c r="H42" s="11">
        <f t="shared" si="2"/>
        <v>-198456.8588888889</v>
      </c>
      <c r="I42" s="10"/>
      <c r="J42" s="7">
        <f t="shared" si="3"/>
        <v>3</v>
      </c>
      <c r="K42" s="12">
        <f t="shared" si="1"/>
        <v>0</v>
      </c>
      <c r="L42" s="7"/>
      <c r="M42" s="7"/>
      <c r="N42" s="6">
        <v>7.76082802246262</v>
      </c>
      <c r="P42" s="7">
        <v>0</v>
      </c>
      <c r="Q42" s="7">
        <v>0</v>
      </c>
      <c r="R42" s="2">
        <v>35703</v>
      </c>
      <c r="S42" s="1" t="s">
        <v>63</v>
      </c>
      <c r="T42" s="3">
        <v>195.64</v>
      </c>
      <c r="U42" s="3">
        <v>-129241.65</v>
      </c>
      <c r="V42" s="4">
        <v>-300000</v>
      </c>
      <c r="W42" s="3">
        <v>-129437.29</v>
      </c>
      <c r="X42" s="5">
        <v>1</v>
      </c>
      <c r="Y42" s="6">
        <v>7.76082802246262</v>
      </c>
      <c r="Z42" s="7">
        <v>3.00000000039689</v>
      </c>
      <c r="AA42" s="7">
        <v>0</v>
      </c>
      <c r="AB42" s="7">
        <v>0</v>
      </c>
      <c r="AD42" s="7">
        <v>6.75</v>
      </c>
      <c r="AE42" s="7">
        <v>3</v>
      </c>
      <c r="AF42" s="7">
        <v>0</v>
      </c>
      <c r="AG42" s="7">
        <v>0</v>
      </c>
      <c r="AH42" s="4">
        <v>-300000</v>
      </c>
      <c r="AI42" s="7">
        <v>0</v>
      </c>
      <c r="AJ42" s="6">
        <v>7.75</v>
      </c>
      <c r="AK42" s="7">
        <v>3</v>
      </c>
      <c r="AL42" s="4">
        <v>-300000</v>
      </c>
      <c r="AM42" s="3">
        <v>-133742.87265259263</v>
      </c>
    </row>
    <row r="43" spans="1:39" ht="13.5" customHeight="1">
      <c r="A43" s="2">
        <v>35669</v>
      </c>
      <c r="B43" s="3">
        <v>-135224.61</v>
      </c>
      <c r="C43" s="3">
        <v>-268775.01</v>
      </c>
      <c r="D43" s="5">
        <v>1</v>
      </c>
      <c r="E43" s="3">
        <v>-151069.11</v>
      </c>
      <c r="F43" s="3">
        <v>-284619.51</v>
      </c>
      <c r="G43" s="3">
        <v>-133550.4</v>
      </c>
      <c r="H43" s="11">
        <f t="shared" si="2"/>
        <v>-198456.8588888889</v>
      </c>
      <c r="I43" s="10"/>
      <c r="J43" s="7">
        <f t="shared" si="3"/>
        <v>3</v>
      </c>
      <c r="K43" s="12">
        <f t="shared" si="1"/>
        <v>0</v>
      </c>
      <c r="L43" s="7"/>
      <c r="M43" s="7"/>
      <c r="N43" s="6">
        <v>7.76082802246262</v>
      </c>
      <c r="P43" s="7">
        <v>0</v>
      </c>
      <c r="Q43" s="7">
        <v>0</v>
      </c>
      <c r="R43" s="2">
        <v>35703</v>
      </c>
      <c r="S43" s="1" t="s">
        <v>64</v>
      </c>
      <c r="T43" s="3">
        <v>-151069.11</v>
      </c>
      <c r="U43" s="3">
        <v>-280310.76</v>
      </c>
      <c r="V43" s="4">
        <v>-300000</v>
      </c>
      <c r="W43" s="3">
        <v>-129241.65</v>
      </c>
      <c r="X43" s="5">
        <v>1</v>
      </c>
      <c r="Y43" s="6">
        <v>7.76082802246262</v>
      </c>
      <c r="Z43" s="7">
        <v>3.00000000039689</v>
      </c>
      <c r="AA43" s="7">
        <v>0</v>
      </c>
      <c r="AB43" s="7">
        <v>0</v>
      </c>
      <c r="AD43" s="7">
        <v>6.75</v>
      </c>
      <c r="AE43" s="7">
        <v>3</v>
      </c>
      <c r="AF43" s="7">
        <v>0</v>
      </c>
      <c r="AG43" s="7">
        <v>0</v>
      </c>
      <c r="AH43" s="4">
        <v>-300000</v>
      </c>
      <c r="AI43" s="7">
        <v>0</v>
      </c>
      <c r="AJ43" s="6">
        <v>7.75</v>
      </c>
      <c r="AK43" s="7">
        <v>3</v>
      </c>
      <c r="AL43" s="4">
        <v>-300000</v>
      </c>
      <c r="AM43" s="3">
        <v>-133547.23265259262</v>
      </c>
    </row>
    <row r="44" spans="1:39" ht="13.5" customHeight="1">
      <c r="A44" s="2">
        <v>35670</v>
      </c>
      <c r="B44" s="3">
        <v>1691.57</v>
      </c>
      <c r="C44" s="3">
        <v>-267083.44</v>
      </c>
      <c r="D44" s="5">
        <v>1</v>
      </c>
      <c r="E44" s="3">
        <v>34126.9</v>
      </c>
      <c r="F44" s="3">
        <v>-250492.61</v>
      </c>
      <c r="G44" s="3">
        <v>-284619.51</v>
      </c>
      <c r="H44" s="11">
        <f t="shared" si="2"/>
        <v>-198456.8588888889</v>
      </c>
      <c r="I44" s="10">
        <f t="shared" si="4"/>
        <v>-86162.6511111111</v>
      </c>
      <c r="J44" s="7">
        <f t="shared" si="3"/>
        <v>3</v>
      </c>
      <c r="K44" s="12">
        <f t="shared" si="1"/>
        <v>-7.1802209259259255</v>
      </c>
      <c r="L44" s="7"/>
      <c r="M44" s="7"/>
      <c r="N44" s="6">
        <v>7.76082802246262</v>
      </c>
      <c r="P44" s="7">
        <v>0</v>
      </c>
      <c r="Q44" s="7">
        <v>0</v>
      </c>
      <c r="R44" s="2">
        <v>35703</v>
      </c>
      <c r="S44" s="1" t="s">
        <v>65</v>
      </c>
      <c r="T44" s="3">
        <v>34126.9</v>
      </c>
      <c r="U44" s="3">
        <v>-246183.86</v>
      </c>
      <c r="V44" s="4">
        <v>-300000</v>
      </c>
      <c r="W44" s="3">
        <v>-280310.76</v>
      </c>
      <c r="X44" s="5">
        <v>1</v>
      </c>
      <c r="Y44" s="6">
        <v>7.76082802246262</v>
      </c>
      <c r="Z44" s="7">
        <v>3.00000000039689</v>
      </c>
      <c r="AA44" s="7">
        <v>0</v>
      </c>
      <c r="AB44" s="7">
        <v>0</v>
      </c>
      <c r="AD44" s="7">
        <v>6.75</v>
      </c>
      <c r="AE44" s="7">
        <v>3</v>
      </c>
      <c r="AF44" s="7">
        <v>0</v>
      </c>
      <c r="AG44" s="7">
        <v>0</v>
      </c>
      <c r="AH44" s="4">
        <v>-300000</v>
      </c>
      <c r="AI44" s="7">
        <v>0</v>
      </c>
      <c r="AJ44" s="6">
        <v>7.75</v>
      </c>
      <c r="AK44" s="7">
        <v>3</v>
      </c>
      <c r="AL44" s="4">
        <v>-300000</v>
      </c>
      <c r="AM44" s="3">
        <v>-284616.3426525926</v>
      </c>
    </row>
    <row r="45" spans="1:39" ht="13.5" customHeight="1">
      <c r="A45" s="2">
        <v>35671</v>
      </c>
      <c r="B45" s="3">
        <v>-52624.78</v>
      </c>
      <c r="C45" s="3">
        <v>-319708.22</v>
      </c>
      <c r="D45" s="5">
        <v>1</v>
      </c>
      <c r="E45" s="3">
        <v>-67830.28</v>
      </c>
      <c r="F45" s="3">
        <v>-318322.89</v>
      </c>
      <c r="G45" s="3">
        <v>-250492.61</v>
      </c>
      <c r="H45" s="11">
        <f t="shared" si="2"/>
        <v>-198456.8588888889</v>
      </c>
      <c r="I45" s="10">
        <f t="shared" si="4"/>
        <v>-52035.75111111108</v>
      </c>
      <c r="J45" s="7">
        <f t="shared" si="3"/>
        <v>3</v>
      </c>
      <c r="K45" s="12">
        <f t="shared" si="1"/>
        <v>-4.3363125925925905</v>
      </c>
      <c r="L45" s="7"/>
      <c r="M45" s="7"/>
      <c r="N45" s="6">
        <v>7.76082802246262</v>
      </c>
      <c r="P45" s="7">
        <v>0</v>
      </c>
      <c r="Q45" s="7">
        <v>0</v>
      </c>
      <c r="R45" s="2">
        <v>35703</v>
      </c>
      <c r="S45" s="1" t="s">
        <v>66</v>
      </c>
      <c r="T45" s="3">
        <v>-67830.28</v>
      </c>
      <c r="U45" s="3">
        <v>-314014.14</v>
      </c>
      <c r="V45" s="4">
        <v>-300000</v>
      </c>
      <c r="W45" s="3">
        <v>-246183.86</v>
      </c>
      <c r="X45" s="5">
        <v>1</v>
      </c>
      <c r="Y45" s="6">
        <v>7.76082802246262</v>
      </c>
      <c r="Z45" s="7">
        <v>3.00000000039689</v>
      </c>
      <c r="AA45" s="7">
        <v>0</v>
      </c>
      <c r="AB45" s="7">
        <v>0</v>
      </c>
      <c r="AD45" s="7">
        <v>6.75</v>
      </c>
      <c r="AE45" s="7">
        <v>3</v>
      </c>
      <c r="AF45" s="7">
        <v>0</v>
      </c>
      <c r="AG45" s="7">
        <v>0</v>
      </c>
      <c r="AH45" s="4">
        <v>-300000</v>
      </c>
      <c r="AI45" s="7">
        <v>0</v>
      </c>
      <c r="AJ45" s="6">
        <v>7.75</v>
      </c>
      <c r="AK45" s="7">
        <v>3</v>
      </c>
      <c r="AL45" s="4">
        <v>-300000</v>
      </c>
      <c r="AM45" s="3">
        <v>-250489.44265259258</v>
      </c>
    </row>
    <row r="46" spans="1:39" ht="13.5" customHeight="1">
      <c r="A46" s="2">
        <v>35674</v>
      </c>
      <c r="B46" s="3">
        <v>8706.42</v>
      </c>
      <c r="C46" s="3">
        <v>-311001.8</v>
      </c>
      <c r="D46" s="5">
        <v>2</v>
      </c>
      <c r="E46" s="3">
        <v>11009.47</v>
      </c>
      <c r="F46" s="3">
        <v>-307313.42</v>
      </c>
      <c r="G46" s="3">
        <v>-318322.89</v>
      </c>
      <c r="H46" s="11">
        <f t="shared" si="2"/>
        <v>-198456.8588888889</v>
      </c>
      <c r="I46" s="10">
        <f t="shared" si="4"/>
        <v>-119866.03111111111</v>
      </c>
      <c r="J46" s="7">
        <f t="shared" si="3"/>
        <v>3</v>
      </c>
      <c r="K46" s="12">
        <f t="shared" si="1"/>
        <v>-19.977671851851852</v>
      </c>
      <c r="L46" s="7"/>
      <c r="M46" s="7"/>
      <c r="N46" s="6">
        <v>7.76082802246262</v>
      </c>
      <c r="P46" s="7">
        <v>0</v>
      </c>
      <c r="Q46" s="7">
        <v>0</v>
      </c>
      <c r="R46" s="2">
        <v>35703</v>
      </c>
      <c r="S46" s="1" t="s">
        <v>67</v>
      </c>
      <c r="T46" s="3">
        <v>11009.47</v>
      </c>
      <c r="U46" s="3">
        <v>-303004.67</v>
      </c>
      <c r="V46" s="4">
        <v>-300000</v>
      </c>
      <c r="W46" s="3">
        <v>-314014.14</v>
      </c>
      <c r="X46" s="5">
        <v>2</v>
      </c>
      <c r="Y46" s="6">
        <v>7.76082802246262</v>
      </c>
      <c r="Z46" s="7">
        <v>3.00000000039689</v>
      </c>
      <c r="AA46" s="7">
        <v>0</v>
      </c>
      <c r="AB46" s="7">
        <v>0</v>
      </c>
      <c r="AD46" s="7">
        <v>6.75</v>
      </c>
      <c r="AE46" s="7">
        <v>3</v>
      </c>
      <c r="AF46" s="7">
        <v>0</v>
      </c>
      <c r="AG46" s="7">
        <v>0</v>
      </c>
      <c r="AH46" s="4">
        <v>-300000</v>
      </c>
      <c r="AI46" s="7">
        <v>0</v>
      </c>
      <c r="AJ46" s="6">
        <v>7.75</v>
      </c>
      <c r="AK46" s="7">
        <v>3</v>
      </c>
      <c r="AL46" s="4">
        <v>-300000</v>
      </c>
      <c r="AM46" s="3">
        <v>-318319.7226525926</v>
      </c>
    </row>
    <row r="47" spans="1:39" ht="13.5" customHeight="1">
      <c r="A47" s="2">
        <v>35675</v>
      </c>
      <c r="B47" s="3">
        <v>-20075.08</v>
      </c>
      <c r="C47" s="3">
        <v>-331076.88</v>
      </c>
      <c r="D47" s="5">
        <v>1</v>
      </c>
      <c r="E47" s="3">
        <v>-23763.46</v>
      </c>
      <c r="F47" s="3">
        <v>-331076.88</v>
      </c>
      <c r="G47" s="3">
        <v>-307313.42</v>
      </c>
      <c r="H47" s="11">
        <f t="shared" si="2"/>
        <v>-198456.8588888889</v>
      </c>
      <c r="I47" s="10">
        <f t="shared" si="4"/>
        <v>-108856.56111111108</v>
      </c>
      <c r="J47" s="7">
        <f t="shared" si="3"/>
        <v>3</v>
      </c>
      <c r="K47" s="12">
        <f t="shared" si="1"/>
        <v>-9.07138009259259</v>
      </c>
      <c r="L47" s="7"/>
      <c r="M47" s="7"/>
      <c r="N47" s="6">
        <v>7.76082802246262</v>
      </c>
      <c r="P47" s="7">
        <v>0</v>
      </c>
      <c r="Q47" s="7">
        <v>0</v>
      </c>
      <c r="R47" s="2">
        <v>35703</v>
      </c>
      <c r="S47" s="1" t="s">
        <v>68</v>
      </c>
      <c r="T47" s="3">
        <v>-23763.46</v>
      </c>
      <c r="U47" s="3">
        <v>-326768.13</v>
      </c>
      <c r="V47" s="4">
        <v>-300000</v>
      </c>
      <c r="W47" s="3">
        <v>-303004.67</v>
      </c>
      <c r="X47" s="5">
        <v>1</v>
      </c>
      <c r="Y47" s="6">
        <v>7.76082802246262</v>
      </c>
      <c r="Z47" s="7">
        <v>3.00000000039689</v>
      </c>
      <c r="AA47" s="7">
        <v>0</v>
      </c>
      <c r="AB47" s="7">
        <v>0</v>
      </c>
      <c r="AD47" s="7">
        <v>6.75</v>
      </c>
      <c r="AE47" s="7">
        <v>3</v>
      </c>
      <c r="AF47" s="7">
        <v>0</v>
      </c>
      <c r="AG47" s="7">
        <v>0</v>
      </c>
      <c r="AH47" s="4">
        <v>-300000</v>
      </c>
      <c r="AI47" s="7">
        <v>0</v>
      </c>
      <c r="AJ47" s="6">
        <v>7.75</v>
      </c>
      <c r="AK47" s="7">
        <v>3</v>
      </c>
      <c r="AL47" s="4">
        <v>-300000</v>
      </c>
      <c r="AM47" s="3">
        <v>-307310.2526525926</v>
      </c>
    </row>
    <row r="48" spans="1:39" ht="13.5" customHeight="1">
      <c r="A48" s="2">
        <v>35676</v>
      </c>
      <c r="B48" s="3">
        <v>-321.16</v>
      </c>
      <c r="C48" s="3">
        <v>-331398.04</v>
      </c>
      <c r="D48" s="5">
        <v>1</v>
      </c>
      <c r="E48" s="3">
        <v>3315.72</v>
      </c>
      <c r="F48" s="3">
        <v>-327761.16</v>
      </c>
      <c r="G48" s="3">
        <v>-331076.88</v>
      </c>
      <c r="H48" s="11">
        <f t="shared" si="2"/>
        <v>-198456.8588888889</v>
      </c>
      <c r="I48" s="10">
        <f t="shared" si="4"/>
        <v>-132620.0211111111</v>
      </c>
      <c r="J48" s="7">
        <f t="shared" si="3"/>
        <v>3</v>
      </c>
      <c r="K48" s="12">
        <f t="shared" si="1"/>
        <v>-11.051668425925925</v>
      </c>
      <c r="L48" s="7"/>
      <c r="M48" s="7"/>
      <c r="N48" s="6">
        <v>7.76082802246262</v>
      </c>
      <c r="P48" s="7">
        <v>0</v>
      </c>
      <c r="Q48" s="7">
        <v>0</v>
      </c>
      <c r="R48" s="2">
        <v>35703</v>
      </c>
      <c r="S48" s="1" t="s">
        <v>69</v>
      </c>
      <c r="T48" s="3">
        <v>3315.72</v>
      </c>
      <c r="U48" s="3">
        <v>-323452.41</v>
      </c>
      <c r="V48" s="4">
        <v>-300000</v>
      </c>
      <c r="W48" s="3">
        <v>-326768.13</v>
      </c>
      <c r="X48" s="5">
        <v>1</v>
      </c>
      <c r="Y48" s="6">
        <v>7.76082802246262</v>
      </c>
      <c r="Z48" s="7">
        <v>3.00000000039689</v>
      </c>
      <c r="AA48" s="7">
        <v>0</v>
      </c>
      <c r="AB48" s="7">
        <v>0</v>
      </c>
      <c r="AD48" s="7">
        <v>6.75</v>
      </c>
      <c r="AE48" s="7">
        <v>3</v>
      </c>
      <c r="AF48" s="7">
        <v>0</v>
      </c>
      <c r="AG48" s="7">
        <v>0</v>
      </c>
      <c r="AH48" s="4">
        <v>-300000</v>
      </c>
      <c r="AI48" s="7">
        <v>0</v>
      </c>
      <c r="AJ48" s="6">
        <v>7.75</v>
      </c>
      <c r="AK48" s="7">
        <v>3</v>
      </c>
      <c r="AL48" s="4">
        <v>-300000</v>
      </c>
      <c r="AM48" s="3">
        <v>-331073.7126525926</v>
      </c>
    </row>
    <row r="49" spans="1:39" ht="13.5" customHeight="1">
      <c r="A49" s="2">
        <v>35677</v>
      </c>
      <c r="B49" s="3">
        <v>3636.88</v>
      </c>
      <c r="C49" s="3">
        <v>-327761.16</v>
      </c>
      <c r="D49" s="5">
        <v>0</v>
      </c>
      <c r="E49" s="3">
        <v>0</v>
      </c>
      <c r="F49" s="3">
        <v>-327761.16</v>
      </c>
      <c r="G49" s="3">
        <v>-327761.16</v>
      </c>
      <c r="H49" s="11">
        <f t="shared" si="2"/>
        <v>-198456.8588888889</v>
      </c>
      <c r="I49" s="10">
        <f t="shared" si="4"/>
        <v>-129304.30111111107</v>
      </c>
      <c r="J49" s="7">
        <f t="shared" si="3"/>
        <v>3</v>
      </c>
      <c r="K49" s="12">
        <f t="shared" si="1"/>
        <v>0</v>
      </c>
      <c r="L49" s="7"/>
      <c r="M49" s="7"/>
      <c r="N49" s="6">
        <v>7.76082802246262</v>
      </c>
      <c r="P49" s="7">
        <v>0</v>
      </c>
      <c r="Q49" s="7">
        <v>0</v>
      </c>
      <c r="R49" s="2">
        <v>35703</v>
      </c>
      <c r="S49" s="1" t="s">
        <v>70</v>
      </c>
      <c r="T49" s="3">
        <v>0</v>
      </c>
      <c r="U49" s="3">
        <v>-323452.41</v>
      </c>
      <c r="V49" s="4">
        <v>-300000</v>
      </c>
      <c r="W49" s="3">
        <v>-323452.41</v>
      </c>
      <c r="X49" s="5">
        <v>0</v>
      </c>
      <c r="Y49" s="6">
        <v>7.76082802246262</v>
      </c>
      <c r="Z49" s="7">
        <v>3.00000000039689</v>
      </c>
      <c r="AA49" s="7">
        <v>0</v>
      </c>
      <c r="AB49" s="7">
        <v>0</v>
      </c>
      <c r="AD49" s="7">
        <v>6.75</v>
      </c>
      <c r="AE49" s="7">
        <v>3</v>
      </c>
      <c r="AF49" s="7">
        <v>0</v>
      </c>
      <c r="AG49" s="7">
        <v>0</v>
      </c>
      <c r="AH49" s="4">
        <v>-300000</v>
      </c>
      <c r="AI49" s="7">
        <v>0</v>
      </c>
      <c r="AJ49" s="6">
        <v>7.75</v>
      </c>
      <c r="AK49" s="7">
        <v>3</v>
      </c>
      <c r="AL49" s="4">
        <v>-300000</v>
      </c>
      <c r="AM49" s="3">
        <v>-327757.99265259266</v>
      </c>
    </row>
    <row r="50" spans="1:39" ht="13.5" customHeight="1">
      <c r="A50" s="2">
        <v>35678</v>
      </c>
      <c r="B50" s="3">
        <v>19857</v>
      </c>
      <c r="C50" s="3">
        <v>-307904.16</v>
      </c>
      <c r="D50" s="5">
        <v>2</v>
      </c>
      <c r="E50" s="3">
        <v>14406.75</v>
      </c>
      <c r="F50" s="3">
        <v>-313354.41</v>
      </c>
      <c r="G50" s="3">
        <v>-327761.16</v>
      </c>
      <c r="H50" s="11">
        <f t="shared" si="2"/>
        <v>-198456.8588888889</v>
      </c>
      <c r="I50" s="10">
        <f t="shared" si="4"/>
        <v>-129304.30111111107</v>
      </c>
      <c r="J50" s="7">
        <f t="shared" si="3"/>
        <v>3</v>
      </c>
      <c r="K50" s="12">
        <f t="shared" si="1"/>
        <v>-21.550716851851845</v>
      </c>
      <c r="L50" s="7"/>
      <c r="M50" s="7"/>
      <c r="N50" s="6">
        <v>7.76082802246262</v>
      </c>
      <c r="P50" s="7">
        <v>0</v>
      </c>
      <c r="Q50" s="7">
        <v>0</v>
      </c>
      <c r="R50" s="2">
        <v>35703</v>
      </c>
      <c r="S50" s="1" t="s">
        <v>71</v>
      </c>
      <c r="T50" s="3">
        <v>14406.75</v>
      </c>
      <c r="U50" s="3">
        <v>-309045.66</v>
      </c>
      <c r="V50" s="4">
        <v>-300000</v>
      </c>
      <c r="W50" s="3">
        <v>-323452.41</v>
      </c>
      <c r="X50" s="5">
        <v>2</v>
      </c>
      <c r="Y50" s="6">
        <v>7.76082802246262</v>
      </c>
      <c r="Z50" s="7">
        <v>3.00000000039689</v>
      </c>
      <c r="AA50" s="7">
        <v>0</v>
      </c>
      <c r="AB50" s="7">
        <v>0</v>
      </c>
      <c r="AD50" s="7">
        <v>6.75</v>
      </c>
      <c r="AE50" s="7">
        <v>3</v>
      </c>
      <c r="AF50" s="7">
        <v>0</v>
      </c>
      <c r="AG50" s="7">
        <v>0</v>
      </c>
      <c r="AH50" s="4">
        <v>-300000</v>
      </c>
      <c r="AI50" s="7">
        <v>0</v>
      </c>
      <c r="AJ50" s="6">
        <v>7.75</v>
      </c>
      <c r="AK50" s="7">
        <v>3</v>
      </c>
      <c r="AL50" s="4">
        <v>-300000</v>
      </c>
      <c r="AM50" s="3">
        <v>-327757.99265259266</v>
      </c>
    </row>
    <row r="51" spans="1:39" ht="13.5" customHeight="1">
      <c r="A51" s="2">
        <v>35681</v>
      </c>
      <c r="B51" s="3">
        <v>-1632.33</v>
      </c>
      <c r="C51" s="3">
        <v>-309536.49</v>
      </c>
      <c r="D51" s="5">
        <v>3</v>
      </c>
      <c r="E51" s="3">
        <v>3817.92</v>
      </c>
      <c r="F51" s="3">
        <v>-309536.49</v>
      </c>
      <c r="G51" s="3">
        <v>-313354.41</v>
      </c>
      <c r="H51" s="11">
        <f t="shared" si="2"/>
        <v>-198456.8588888889</v>
      </c>
      <c r="I51" s="10">
        <f t="shared" si="4"/>
        <v>-114897.55111111107</v>
      </c>
      <c r="J51" s="7">
        <f t="shared" si="3"/>
        <v>3</v>
      </c>
      <c r="K51" s="12">
        <f t="shared" si="1"/>
        <v>-28.724387777777764</v>
      </c>
      <c r="L51" s="7"/>
      <c r="M51" s="7"/>
      <c r="N51" s="6">
        <v>7.76082802246262</v>
      </c>
      <c r="P51" s="7">
        <v>0</v>
      </c>
      <c r="Q51" s="7">
        <v>0</v>
      </c>
      <c r="R51" s="2">
        <v>35703</v>
      </c>
      <c r="S51" s="1" t="s">
        <v>72</v>
      </c>
      <c r="T51" s="3">
        <v>3817.92</v>
      </c>
      <c r="U51" s="3">
        <v>-305227.74</v>
      </c>
      <c r="V51" s="4">
        <v>-300000</v>
      </c>
      <c r="W51" s="3">
        <v>-309045.66</v>
      </c>
      <c r="X51" s="5">
        <v>3</v>
      </c>
      <c r="Y51" s="6">
        <v>7.76082802246262</v>
      </c>
      <c r="Z51" s="7">
        <v>3.00000000039689</v>
      </c>
      <c r="AA51" s="7">
        <v>0</v>
      </c>
      <c r="AB51" s="7">
        <v>0</v>
      </c>
      <c r="AD51" s="7">
        <v>6.75</v>
      </c>
      <c r="AE51" s="7">
        <v>3</v>
      </c>
      <c r="AF51" s="7">
        <v>0</v>
      </c>
      <c r="AG51" s="7">
        <v>0</v>
      </c>
      <c r="AH51" s="4">
        <v>-300000</v>
      </c>
      <c r="AI51" s="7">
        <v>0</v>
      </c>
      <c r="AJ51" s="6">
        <v>7.75</v>
      </c>
      <c r="AK51" s="7">
        <v>3</v>
      </c>
      <c r="AL51" s="4">
        <v>-300000</v>
      </c>
      <c r="AM51" s="3">
        <v>-313351.24265259266</v>
      </c>
    </row>
    <row r="52" spans="1:39" ht="13.5" customHeight="1">
      <c r="A52" s="2">
        <v>35682</v>
      </c>
      <c r="B52" s="3">
        <v>-9528.92</v>
      </c>
      <c r="C52" s="3">
        <v>-319065.41</v>
      </c>
      <c r="D52" s="5">
        <v>1</v>
      </c>
      <c r="E52" s="3">
        <v>-9528.92</v>
      </c>
      <c r="F52" s="3">
        <v>-319065.41</v>
      </c>
      <c r="G52" s="3">
        <v>-309536.49</v>
      </c>
      <c r="H52" s="11">
        <f t="shared" si="2"/>
        <v>-198456.8588888889</v>
      </c>
      <c r="I52" s="10">
        <f t="shared" si="4"/>
        <v>-111079.63111111108</v>
      </c>
      <c r="J52" s="7">
        <f t="shared" si="3"/>
        <v>3</v>
      </c>
      <c r="K52" s="12">
        <f t="shared" si="1"/>
        <v>-9.256635925925924</v>
      </c>
      <c r="L52" s="7"/>
      <c r="M52" s="7"/>
      <c r="N52" s="6">
        <v>7.76082802246262</v>
      </c>
      <c r="P52" s="7">
        <v>0</v>
      </c>
      <c r="Q52" s="7">
        <v>0</v>
      </c>
      <c r="R52" s="2">
        <v>35703</v>
      </c>
      <c r="S52" s="1" t="s">
        <v>73</v>
      </c>
      <c r="T52" s="3">
        <v>-9528.92</v>
      </c>
      <c r="U52" s="3">
        <v>-314756.66</v>
      </c>
      <c r="V52" s="4">
        <v>-300000</v>
      </c>
      <c r="W52" s="3">
        <v>-305227.74</v>
      </c>
      <c r="X52" s="5">
        <v>1</v>
      </c>
      <c r="Y52" s="6">
        <v>7.76082802246262</v>
      </c>
      <c r="Z52" s="7">
        <v>3.00000000039689</v>
      </c>
      <c r="AA52" s="7">
        <v>0</v>
      </c>
      <c r="AB52" s="7">
        <v>0</v>
      </c>
      <c r="AD52" s="7">
        <v>6.75</v>
      </c>
      <c r="AE52" s="7">
        <v>3</v>
      </c>
      <c r="AF52" s="7">
        <v>0</v>
      </c>
      <c r="AG52" s="7">
        <v>0</v>
      </c>
      <c r="AH52" s="4">
        <v>-300000</v>
      </c>
      <c r="AI52" s="7">
        <v>0</v>
      </c>
      <c r="AJ52" s="6">
        <v>7.75</v>
      </c>
      <c r="AK52" s="7">
        <v>3</v>
      </c>
      <c r="AL52" s="4">
        <v>-300000</v>
      </c>
      <c r="AM52" s="3">
        <v>-309533.3226525927</v>
      </c>
    </row>
    <row r="53" spans="1:39" ht="13.5" customHeight="1">
      <c r="A53" s="2">
        <v>35683</v>
      </c>
      <c r="B53" s="3">
        <v>1644.5</v>
      </c>
      <c r="C53" s="3">
        <v>-317420.91</v>
      </c>
      <c r="D53" s="5">
        <v>1</v>
      </c>
      <c r="E53" s="3">
        <v>1644.5</v>
      </c>
      <c r="F53" s="3">
        <v>-317420.91</v>
      </c>
      <c r="G53" s="3">
        <v>-319065.41</v>
      </c>
      <c r="H53" s="11">
        <f t="shared" si="2"/>
        <v>-198456.8588888889</v>
      </c>
      <c r="I53" s="10">
        <f t="shared" si="4"/>
        <v>-120608.55111111107</v>
      </c>
      <c r="J53" s="7">
        <f t="shared" si="3"/>
        <v>3</v>
      </c>
      <c r="K53" s="12">
        <f t="shared" si="1"/>
        <v>-10.050712592592589</v>
      </c>
      <c r="L53" s="7"/>
      <c r="M53" s="7"/>
      <c r="N53" s="6">
        <v>7.76082802246262</v>
      </c>
      <c r="P53" s="7">
        <v>0</v>
      </c>
      <c r="Q53" s="7">
        <v>0</v>
      </c>
      <c r="R53" s="2">
        <v>35703</v>
      </c>
      <c r="S53" s="1" t="s">
        <v>74</v>
      </c>
      <c r="T53" s="3">
        <v>1644.5</v>
      </c>
      <c r="U53" s="3">
        <v>-313112.16</v>
      </c>
      <c r="V53" s="4">
        <v>-300000</v>
      </c>
      <c r="W53" s="3">
        <v>-314756.66</v>
      </c>
      <c r="X53" s="5">
        <v>1</v>
      </c>
      <c r="Y53" s="6">
        <v>7.76082802246262</v>
      </c>
      <c r="Z53" s="7">
        <v>3.00000000039689</v>
      </c>
      <c r="AA53" s="7">
        <v>0</v>
      </c>
      <c r="AB53" s="7">
        <v>0</v>
      </c>
      <c r="AD53" s="7">
        <v>6.75</v>
      </c>
      <c r="AE53" s="7">
        <v>3</v>
      </c>
      <c r="AF53" s="7">
        <v>0</v>
      </c>
      <c r="AG53" s="7">
        <v>0</v>
      </c>
      <c r="AH53" s="4">
        <v>-300000</v>
      </c>
      <c r="AI53" s="7">
        <v>0</v>
      </c>
      <c r="AJ53" s="6">
        <v>7.75</v>
      </c>
      <c r="AK53" s="7">
        <v>3</v>
      </c>
      <c r="AL53" s="4">
        <v>-300000</v>
      </c>
      <c r="AM53" s="3">
        <v>-319062.24265259266</v>
      </c>
    </row>
    <row r="54" spans="1:39" ht="13.5" customHeight="1">
      <c r="A54" s="2">
        <v>35684</v>
      </c>
      <c r="B54" s="3">
        <v>30367.93</v>
      </c>
      <c r="C54" s="3">
        <v>-287052.98</v>
      </c>
      <c r="D54" s="5">
        <v>1</v>
      </c>
      <c r="E54" s="3">
        <v>30367.93</v>
      </c>
      <c r="F54" s="3">
        <v>-287052.98</v>
      </c>
      <c r="G54" s="3">
        <v>-317420.91</v>
      </c>
      <c r="H54" s="11">
        <f t="shared" si="2"/>
        <v>-198456.8588888889</v>
      </c>
      <c r="I54" s="10">
        <f t="shared" si="4"/>
        <v>-118964.05111111107</v>
      </c>
      <c r="J54" s="7">
        <f t="shared" si="3"/>
        <v>3</v>
      </c>
      <c r="K54" s="12">
        <f t="shared" si="1"/>
        <v>-9.913670925925922</v>
      </c>
      <c r="L54" s="7"/>
      <c r="M54" s="7"/>
      <c r="N54" s="6">
        <v>7.76082802246262</v>
      </c>
      <c r="P54" s="7">
        <v>0</v>
      </c>
      <c r="Q54" s="7">
        <v>0</v>
      </c>
      <c r="R54" s="2">
        <v>35703</v>
      </c>
      <c r="S54" s="1" t="s">
        <v>75</v>
      </c>
      <c r="T54" s="3">
        <v>30367.93</v>
      </c>
      <c r="U54" s="3">
        <v>-282744.23</v>
      </c>
      <c r="V54" s="4">
        <v>-300000</v>
      </c>
      <c r="W54" s="3">
        <v>-313112.16</v>
      </c>
      <c r="X54" s="5">
        <v>1</v>
      </c>
      <c r="Y54" s="6">
        <v>7.76082802246262</v>
      </c>
      <c r="Z54" s="7">
        <v>3.00000000039689</v>
      </c>
      <c r="AA54" s="7">
        <v>0</v>
      </c>
      <c r="AB54" s="7">
        <v>0</v>
      </c>
      <c r="AD54" s="7">
        <v>6.75</v>
      </c>
      <c r="AE54" s="7">
        <v>3</v>
      </c>
      <c r="AF54" s="7">
        <v>0</v>
      </c>
      <c r="AG54" s="7">
        <v>0</v>
      </c>
      <c r="AH54" s="4">
        <v>-300000</v>
      </c>
      <c r="AI54" s="7">
        <v>0</v>
      </c>
      <c r="AJ54" s="6">
        <v>7.75</v>
      </c>
      <c r="AK54" s="7">
        <v>3</v>
      </c>
      <c r="AL54" s="4">
        <v>-300000</v>
      </c>
      <c r="AM54" s="3">
        <v>-317417.74265259266</v>
      </c>
    </row>
    <row r="55" spans="1:39" ht="13.5" customHeight="1">
      <c r="A55" s="2">
        <v>35688</v>
      </c>
      <c r="B55" s="3">
        <v>3762.42</v>
      </c>
      <c r="C55" s="3">
        <v>-283290.56</v>
      </c>
      <c r="D55" s="5">
        <v>4</v>
      </c>
      <c r="E55" s="3">
        <v>-1532.7</v>
      </c>
      <c r="F55" s="3">
        <v>-288585.68</v>
      </c>
      <c r="G55" s="3">
        <v>-287052.98</v>
      </c>
      <c r="H55" s="11">
        <f t="shared" si="2"/>
        <v>-198456.8588888889</v>
      </c>
      <c r="I55" s="10">
        <f t="shared" si="4"/>
        <v>-88596.12111111108</v>
      </c>
      <c r="J55" s="7">
        <f t="shared" si="3"/>
        <v>3</v>
      </c>
      <c r="K55" s="12">
        <f t="shared" si="1"/>
        <v>-29.53204037037036</v>
      </c>
      <c r="L55" s="7"/>
      <c r="M55" s="7"/>
      <c r="N55" s="6">
        <v>7.76082802246262</v>
      </c>
      <c r="P55" s="7">
        <v>0</v>
      </c>
      <c r="Q55" s="7">
        <v>0</v>
      </c>
      <c r="R55" s="2">
        <v>35703</v>
      </c>
      <c r="S55" s="1" t="s">
        <v>76</v>
      </c>
      <c r="T55" s="3">
        <v>-1532.7</v>
      </c>
      <c r="U55" s="3">
        <v>-284276.93</v>
      </c>
      <c r="V55" s="4">
        <v>-300000</v>
      </c>
      <c r="W55" s="3">
        <v>-282744.23</v>
      </c>
      <c r="X55" s="5">
        <v>4</v>
      </c>
      <c r="Y55" s="6">
        <v>7.76082802246262</v>
      </c>
      <c r="Z55" s="7">
        <v>3.00000000039689</v>
      </c>
      <c r="AA55" s="7">
        <v>0</v>
      </c>
      <c r="AB55" s="7">
        <v>0</v>
      </c>
      <c r="AD55" s="7">
        <v>6.75</v>
      </c>
      <c r="AE55" s="7">
        <v>3</v>
      </c>
      <c r="AF55" s="7">
        <v>0</v>
      </c>
      <c r="AG55" s="7">
        <v>0</v>
      </c>
      <c r="AH55" s="4">
        <v>-300000</v>
      </c>
      <c r="AI55" s="7">
        <v>0</v>
      </c>
      <c r="AJ55" s="6">
        <v>7.75</v>
      </c>
      <c r="AK55" s="7">
        <v>3</v>
      </c>
      <c r="AL55" s="4">
        <v>-300000</v>
      </c>
      <c r="AM55" s="3">
        <v>-287049.81265259266</v>
      </c>
    </row>
    <row r="56" spans="1:39" ht="13.5" customHeight="1">
      <c r="A56" s="2">
        <v>35689</v>
      </c>
      <c r="B56" s="3">
        <v>-47130.89</v>
      </c>
      <c r="C56" s="3">
        <v>-330421.45</v>
      </c>
      <c r="D56" s="5">
        <v>1</v>
      </c>
      <c r="E56" s="3">
        <v>-41835.77</v>
      </c>
      <c r="F56" s="3">
        <v>-330421.45</v>
      </c>
      <c r="G56" s="3">
        <v>-288585.68</v>
      </c>
      <c r="H56" s="11">
        <f t="shared" si="2"/>
        <v>-198456.8588888889</v>
      </c>
      <c r="I56" s="10">
        <f t="shared" si="4"/>
        <v>-90128.82111111109</v>
      </c>
      <c r="J56" s="7">
        <f t="shared" si="3"/>
        <v>3</v>
      </c>
      <c r="K56" s="12">
        <f t="shared" si="1"/>
        <v>-7.51073509259259</v>
      </c>
      <c r="L56" s="7"/>
      <c r="M56" s="7"/>
      <c r="N56" s="6">
        <v>7.76082802246262</v>
      </c>
      <c r="P56" s="7">
        <v>0</v>
      </c>
      <c r="Q56" s="7">
        <v>0</v>
      </c>
      <c r="R56" s="2">
        <v>35703</v>
      </c>
      <c r="S56" s="1" t="s">
        <v>77</v>
      </c>
      <c r="T56" s="3">
        <v>-41835.77</v>
      </c>
      <c r="U56" s="3">
        <v>-326112.7</v>
      </c>
      <c r="V56" s="4">
        <v>-300000</v>
      </c>
      <c r="W56" s="3">
        <v>-284276.93</v>
      </c>
      <c r="X56" s="5">
        <v>1</v>
      </c>
      <c r="Y56" s="6">
        <v>7.76082802246262</v>
      </c>
      <c r="Z56" s="7">
        <v>3.00000000039689</v>
      </c>
      <c r="AA56" s="7">
        <v>0</v>
      </c>
      <c r="AB56" s="7">
        <v>0</v>
      </c>
      <c r="AD56" s="7">
        <v>6.75</v>
      </c>
      <c r="AE56" s="7">
        <v>3</v>
      </c>
      <c r="AF56" s="7">
        <v>0</v>
      </c>
      <c r="AG56" s="7">
        <v>0</v>
      </c>
      <c r="AH56" s="4">
        <v>-300000</v>
      </c>
      <c r="AI56" s="7">
        <v>0</v>
      </c>
      <c r="AJ56" s="6">
        <v>7.75</v>
      </c>
      <c r="AK56" s="7">
        <v>3</v>
      </c>
      <c r="AL56" s="4">
        <v>-300000</v>
      </c>
      <c r="AM56" s="3">
        <v>-288582.5126525927</v>
      </c>
    </row>
    <row r="57" spans="1:39" ht="13.5" customHeight="1">
      <c r="A57" s="2">
        <v>35690</v>
      </c>
      <c r="B57" s="3">
        <v>-18057.61</v>
      </c>
      <c r="C57" s="3">
        <v>-348479.06</v>
      </c>
      <c r="D57" s="5">
        <v>1</v>
      </c>
      <c r="E57" s="3">
        <v>-18057.61</v>
      </c>
      <c r="F57" s="3">
        <v>-348479.06</v>
      </c>
      <c r="G57" s="3">
        <v>-330421.45</v>
      </c>
      <c r="H57" s="11">
        <f t="shared" si="2"/>
        <v>-198456.8588888889</v>
      </c>
      <c r="I57" s="10">
        <f t="shared" si="4"/>
        <v>-131964.5911111111</v>
      </c>
      <c r="J57" s="7">
        <f t="shared" si="3"/>
        <v>3</v>
      </c>
      <c r="K57" s="12">
        <f t="shared" si="1"/>
        <v>-10.997049259259258</v>
      </c>
      <c r="L57" s="7"/>
      <c r="M57" s="7"/>
      <c r="N57" s="6">
        <v>7.76082802246262</v>
      </c>
      <c r="P57" s="7">
        <v>0</v>
      </c>
      <c r="Q57" s="7">
        <v>0</v>
      </c>
      <c r="R57" s="2">
        <v>35703</v>
      </c>
      <c r="S57" s="1" t="s">
        <v>78</v>
      </c>
      <c r="T57" s="3">
        <v>-18057.61</v>
      </c>
      <c r="U57" s="3">
        <v>-344170.31</v>
      </c>
      <c r="V57" s="4">
        <v>-300000</v>
      </c>
      <c r="W57" s="3">
        <v>-326112.7</v>
      </c>
      <c r="X57" s="5">
        <v>1</v>
      </c>
      <c r="Y57" s="6">
        <v>7.76082802246262</v>
      </c>
      <c r="Z57" s="7">
        <v>3.00000000039689</v>
      </c>
      <c r="AA57" s="7">
        <v>0</v>
      </c>
      <c r="AB57" s="7">
        <v>0</v>
      </c>
      <c r="AD57" s="7">
        <v>6.75</v>
      </c>
      <c r="AE57" s="7">
        <v>3</v>
      </c>
      <c r="AF57" s="7">
        <v>0</v>
      </c>
      <c r="AG57" s="7">
        <v>0</v>
      </c>
      <c r="AH57" s="4">
        <v>-300000</v>
      </c>
      <c r="AI57" s="7">
        <v>0</v>
      </c>
      <c r="AJ57" s="6">
        <v>7.75</v>
      </c>
      <c r="AK57" s="7">
        <v>3</v>
      </c>
      <c r="AL57" s="4">
        <v>-300000</v>
      </c>
      <c r="AM57" s="3">
        <v>-330418.2826525927</v>
      </c>
    </row>
    <row r="58" spans="1:39" ht="13.5" customHeight="1">
      <c r="A58" s="2">
        <v>35691</v>
      </c>
      <c r="B58" s="3">
        <v>18189.55</v>
      </c>
      <c r="C58" s="3">
        <v>-330289.51</v>
      </c>
      <c r="D58" s="5">
        <v>1</v>
      </c>
      <c r="E58" s="3">
        <v>14538.3</v>
      </c>
      <c r="F58" s="3">
        <v>-333940.76</v>
      </c>
      <c r="G58" s="3">
        <v>-348479.06</v>
      </c>
      <c r="H58" s="11">
        <f t="shared" si="2"/>
        <v>-198456.8588888889</v>
      </c>
      <c r="I58" s="10">
        <f t="shared" si="4"/>
        <v>-150022.2011111111</v>
      </c>
      <c r="J58" s="7">
        <f t="shared" si="3"/>
        <v>3</v>
      </c>
      <c r="K58" s="12">
        <f t="shared" si="1"/>
        <v>-12.50185009259259</v>
      </c>
      <c r="L58" s="7"/>
      <c r="M58" s="7"/>
      <c r="N58" s="6">
        <v>7.76082802246262</v>
      </c>
      <c r="P58" s="7">
        <v>0</v>
      </c>
      <c r="Q58" s="7">
        <v>0</v>
      </c>
      <c r="R58" s="2">
        <v>35703</v>
      </c>
      <c r="S58" s="1" t="s">
        <v>79</v>
      </c>
      <c r="T58" s="3">
        <v>14538.3</v>
      </c>
      <c r="U58" s="3">
        <v>-329632.01</v>
      </c>
      <c r="V58" s="4">
        <v>-300000</v>
      </c>
      <c r="W58" s="3">
        <v>-344170.31</v>
      </c>
      <c r="X58" s="5">
        <v>1</v>
      </c>
      <c r="Y58" s="6">
        <v>7.76082802246262</v>
      </c>
      <c r="Z58" s="7">
        <v>3.00000000039689</v>
      </c>
      <c r="AA58" s="7">
        <v>0</v>
      </c>
      <c r="AB58" s="7">
        <v>0</v>
      </c>
      <c r="AD58" s="7">
        <v>6.75</v>
      </c>
      <c r="AE58" s="7">
        <v>3</v>
      </c>
      <c r="AF58" s="7">
        <v>0</v>
      </c>
      <c r="AG58" s="7">
        <v>0</v>
      </c>
      <c r="AH58" s="4">
        <v>-300000</v>
      </c>
      <c r="AI58" s="7">
        <v>0</v>
      </c>
      <c r="AJ58" s="6">
        <v>7.75</v>
      </c>
      <c r="AK58" s="7">
        <v>3</v>
      </c>
      <c r="AL58" s="4">
        <v>-300000</v>
      </c>
      <c r="AM58" s="3">
        <v>-348475.8926525927</v>
      </c>
    </row>
    <row r="59" spans="1:39" ht="13.5" customHeight="1">
      <c r="A59" s="2">
        <v>35692</v>
      </c>
      <c r="B59" s="3">
        <v>14989.1</v>
      </c>
      <c r="C59" s="3">
        <v>-315300.41</v>
      </c>
      <c r="D59" s="5">
        <v>1</v>
      </c>
      <c r="E59" s="3">
        <v>18640.35</v>
      </c>
      <c r="F59" s="3">
        <v>-315300.41</v>
      </c>
      <c r="G59" s="3">
        <v>-333940.76</v>
      </c>
      <c r="H59" s="11">
        <f t="shared" si="2"/>
        <v>-198456.8588888889</v>
      </c>
      <c r="I59" s="10">
        <f t="shared" si="4"/>
        <v>-135483.9011111111</v>
      </c>
      <c r="J59" s="7">
        <f t="shared" si="3"/>
        <v>3</v>
      </c>
      <c r="K59" s="12">
        <f t="shared" si="1"/>
        <v>-11.29032509259259</v>
      </c>
      <c r="L59" s="7"/>
      <c r="M59" s="7"/>
      <c r="N59" s="6">
        <v>7.76082802246262</v>
      </c>
      <c r="P59" s="7">
        <v>0</v>
      </c>
      <c r="Q59" s="7">
        <v>0</v>
      </c>
      <c r="R59" s="2">
        <v>35703</v>
      </c>
      <c r="S59" s="1" t="s">
        <v>80</v>
      </c>
      <c r="T59" s="3">
        <v>18640.35</v>
      </c>
      <c r="U59" s="3">
        <v>-310991.66</v>
      </c>
      <c r="V59" s="4">
        <v>-300000</v>
      </c>
      <c r="W59" s="3">
        <v>-329632.01</v>
      </c>
      <c r="X59" s="5">
        <v>1</v>
      </c>
      <c r="Y59" s="6">
        <v>7.76082802246262</v>
      </c>
      <c r="Z59" s="7">
        <v>3.00000000039689</v>
      </c>
      <c r="AA59" s="7">
        <v>0</v>
      </c>
      <c r="AB59" s="7">
        <v>0</v>
      </c>
      <c r="AD59" s="7">
        <v>6.75</v>
      </c>
      <c r="AE59" s="7">
        <v>3</v>
      </c>
      <c r="AF59" s="7">
        <v>0</v>
      </c>
      <c r="AG59" s="7">
        <v>0</v>
      </c>
      <c r="AH59" s="4">
        <v>-300000</v>
      </c>
      <c r="AI59" s="7">
        <v>0</v>
      </c>
      <c r="AJ59" s="6">
        <v>7.75</v>
      </c>
      <c r="AK59" s="7">
        <v>3</v>
      </c>
      <c r="AL59" s="4">
        <v>-300000</v>
      </c>
      <c r="AM59" s="3">
        <v>-333937.5926525927</v>
      </c>
    </row>
    <row r="60" spans="1:39" ht="13.5" customHeight="1">
      <c r="A60" s="2">
        <v>35695</v>
      </c>
      <c r="B60" s="3">
        <v>50.28</v>
      </c>
      <c r="C60" s="3">
        <v>-315250.13</v>
      </c>
      <c r="D60" s="5">
        <v>3</v>
      </c>
      <c r="E60" s="3">
        <v>50.28</v>
      </c>
      <c r="F60" s="3">
        <v>-315250.13</v>
      </c>
      <c r="G60" s="3">
        <v>-315300.41</v>
      </c>
      <c r="H60" s="11">
        <f t="shared" si="2"/>
        <v>-198456.8588888889</v>
      </c>
      <c r="I60" s="10">
        <f t="shared" si="4"/>
        <v>-116843.55111111107</v>
      </c>
      <c r="J60" s="7">
        <f t="shared" si="3"/>
        <v>3</v>
      </c>
      <c r="K60" s="12">
        <f t="shared" si="1"/>
        <v>-29.210887777777767</v>
      </c>
      <c r="L60" s="7"/>
      <c r="M60" s="7"/>
      <c r="N60" s="6">
        <v>7.76082802246262</v>
      </c>
      <c r="P60" s="7">
        <v>0</v>
      </c>
      <c r="Q60" s="7">
        <v>0</v>
      </c>
      <c r="R60" s="2">
        <v>35703</v>
      </c>
      <c r="S60" s="1" t="s">
        <v>81</v>
      </c>
      <c r="T60" s="3">
        <v>50.28</v>
      </c>
      <c r="U60" s="3">
        <v>-310941.38</v>
      </c>
      <c r="V60" s="4">
        <v>-300000</v>
      </c>
      <c r="W60" s="3">
        <v>-310991.66</v>
      </c>
      <c r="X60" s="5">
        <v>3</v>
      </c>
      <c r="Y60" s="6">
        <v>7.76082802246262</v>
      </c>
      <c r="Z60" s="7">
        <v>3.00000000039689</v>
      </c>
      <c r="AA60" s="7">
        <v>0</v>
      </c>
      <c r="AB60" s="7">
        <v>0</v>
      </c>
      <c r="AD60" s="7">
        <v>6.75</v>
      </c>
      <c r="AE60" s="7">
        <v>3</v>
      </c>
      <c r="AF60" s="7">
        <v>0</v>
      </c>
      <c r="AG60" s="7">
        <v>0</v>
      </c>
      <c r="AH60" s="4">
        <v>-300000</v>
      </c>
      <c r="AI60" s="7">
        <v>0</v>
      </c>
      <c r="AJ60" s="6">
        <v>7.75</v>
      </c>
      <c r="AK60" s="7">
        <v>3</v>
      </c>
      <c r="AL60" s="4">
        <v>-300000</v>
      </c>
      <c r="AM60" s="3">
        <v>-315297.2426525927</v>
      </c>
    </row>
    <row r="61" spans="1:39" ht="13.5" customHeight="1">
      <c r="A61" s="2">
        <v>35696</v>
      </c>
      <c r="B61" s="3">
        <v>2398.96</v>
      </c>
      <c r="C61" s="3">
        <v>-312851.17</v>
      </c>
      <c r="D61" s="5">
        <v>1</v>
      </c>
      <c r="E61" s="3">
        <v>3239.2</v>
      </c>
      <c r="F61" s="3">
        <v>-312010.93</v>
      </c>
      <c r="G61" s="3">
        <v>-315250.13</v>
      </c>
      <c r="H61" s="11">
        <f t="shared" si="2"/>
        <v>-198456.8588888889</v>
      </c>
      <c r="I61" s="10">
        <f t="shared" si="4"/>
        <v>-116793.2711111111</v>
      </c>
      <c r="J61" s="7">
        <f t="shared" si="3"/>
        <v>3</v>
      </c>
      <c r="K61" s="12">
        <f t="shared" si="1"/>
        <v>-9.73277259259259</v>
      </c>
      <c r="L61" s="7"/>
      <c r="M61" s="7"/>
      <c r="N61" s="6">
        <v>7.76082802246262</v>
      </c>
      <c r="P61" s="7">
        <v>0</v>
      </c>
      <c r="Q61" s="7">
        <v>0</v>
      </c>
      <c r="R61" s="2">
        <v>35703</v>
      </c>
      <c r="S61" s="1" t="s">
        <v>82</v>
      </c>
      <c r="T61" s="3">
        <v>3239.2</v>
      </c>
      <c r="U61" s="3">
        <v>-307702.18</v>
      </c>
      <c r="V61" s="4">
        <v>-300000</v>
      </c>
      <c r="W61" s="3">
        <v>-310941.38</v>
      </c>
      <c r="X61" s="5">
        <v>1</v>
      </c>
      <c r="Y61" s="6">
        <v>7.76082802246262</v>
      </c>
      <c r="Z61" s="7">
        <v>3.00000000039689</v>
      </c>
      <c r="AA61" s="7">
        <v>0</v>
      </c>
      <c r="AB61" s="7">
        <v>0</v>
      </c>
      <c r="AD61" s="7">
        <v>6.75</v>
      </c>
      <c r="AE61" s="7">
        <v>3</v>
      </c>
      <c r="AF61" s="7">
        <v>0</v>
      </c>
      <c r="AG61" s="7">
        <v>0</v>
      </c>
      <c r="AH61" s="4">
        <v>-300000</v>
      </c>
      <c r="AI61" s="7">
        <v>0</v>
      </c>
      <c r="AJ61" s="6">
        <v>7.75</v>
      </c>
      <c r="AK61" s="7">
        <v>3</v>
      </c>
      <c r="AL61" s="4">
        <v>-300000</v>
      </c>
      <c r="AM61" s="3">
        <v>-315246.9626525927</v>
      </c>
    </row>
    <row r="62" spans="1:39" ht="13.5" customHeight="1">
      <c r="A62" s="2">
        <v>35697</v>
      </c>
      <c r="B62" s="3">
        <v>-2985.03</v>
      </c>
      <c r="C62" s="3">
        <v>-315836.2</v>
      </c>
      <c r="D62" s="5">
        <v>1</v>
      </c>
      <c r="E62" s="3">
        <v>-3825.27</v>
      </c>
      <c r="F62" s="3">
        <v>-315836.2</v>
      </c>
      <c r="G62" s="3">
        <v>-312010.93</v>
      </c>
      <c r="H62" s="11">
        <f t="shared" si="2"/>
        <v>-198456.8588888889</v>
      </c>
      <c r="I62" s="10">
        <f t="shared" si="4"/>
        <v>-113554.07111111109</v>
      </c>
      <c r="J62" s="7">
        <f t="shared" si="3"/>
        <v>3</v>
      </c>
      <c r="K62" s="12">
        <f t="shared" si="1"/>
        <v>-9.462839259259257</v>
      </c>
      <c r="L62" s="7"/>
      <c r="M62" s="7"/>
      <c r="N62" s="6">
        <v>7.76082802246262</v>
      </c>
      <c r="P62" s="7">
        <v>0</v>
      </c>
      <c r="Q62" s="7">
        <v>0</v>
      </c>
      <c r="R62" s="2">
        <v>35703</v>
      </c>
      <c r="S62" s="1" t="s">
        <v>83</v>
      </c>
      <c r="T62" s="3">
        <v>-3825.27</v>
      </c>
      <c r="U62" s="3">
        <v>-311527.45</v>
      </c>
      <c r="V62" s="4">
        <v>-300000</v>
      </c>
      <c r="W62" s="3">
        <v>-307702.18</v>
      </c>
      <c r="X62" s="5">
        <v>1</v>
      </c>
      <c r="Y62" s="6">
        <v>7.76082802246262</v>
      </c>
      <c r="Z62" s="7">
        <v>3.00000000039689</v>
      </c>
      <c r="AA62" s="7">
        <v>0</v>
      </c>
      <c r="AB62" s="7">
        <v>0</v>
      </c>
      <c r="AD62" s="7">
        <v>6.75</v>
      </c>
      <c r="AE62" s="7">
        <v>3</v>
      </c>
      <c r="AF62" s="7">
        <v>0</v>
      </c>
      <c r="AG62" s="7">
        <v>0</v>
      </c>
      <c r="AH62" s="4">
        <v>-300000</v>
      </c>
      <c r="AI62" s="7">
        <v>0</v>
      </c>
      <c r="AJ62" s="6">
        <v>7.75</v>
      </c>
      <c r="AK62" s="7">
        <v>3</v>
      </c>
      <c r="AL62" s="4">
        <v>-300000</v>
      </c>
      <c r="AM62" s="3">
        <v>-312007.7626525927</v>
      </c>
    </row>
    <row r="63" spans="1:39" ht="13.5" customHeight="1">
      <c r="A63" s="2">
        <v>35698</v>
      </c>
      <c r="B63" s="3">
        <v>0</v>
      </c>
      <c r="C63" s="3">
        <v>-315836.2</v>
      </c>
      <c r="D63" s="5">
        <v>1</v>
      </c>
      <c r="E63" s="3">
        <v>20215.3</v>
      </c>
      <c r="F63" s="3">
        <v>-295620.9</v>
      </c>
      <c r="G63" s="3">
        <v>-315836.2</v>
      </c>
      <c r="H63" s="11">
        <f t="shared" si="2"/>
        <v>-198456.8588888889</v>
      </c>
      <c r="I63" s="10">
        <f t="shared" si="4"/>
        <v>-117379.3411111111</v>
      </c>
      <c r="J63" s="7">
        <f t="shared" si="3"/>
        <v>3</v>
      </c>
      <c r="K63" s="12">
        <f t="shared" si="1"/>
        <v>-9.78161175925926</v>
      </c>
      <c r="L63" s="7"/>
      <c r="M63" s="7"/>
      <c r="N63" s="6">
        <v>7.76082802246262</v>
      </c>
      <c r="P63" s="7">
        <v>0</v>
      </c>
      <c r="Q63" s="7">
        <v>0</v>
      </c>
      <c r="R63" s="2">
        <v>35703</v>
      </c>
      <c r="S63" s="1" t="s">
        <v>84</v>
      </c>
      <c r="T63" s="3">
        <v>20215.3</v>
      </c>
      <c r="U63" s="3">
        <v>-291312.15</v>
      </c>
      <c r="V63" s="4">
        <v>-300000</v>
      </c>
      <c r="W63" s="3">
        <v>-311527.45</v>
      </c>
      <c r="X63" s="5">
        <v>1</v>
      </c>
      <c r="Y63" s="6">
        <v>7.76082802246262</v>
      </c>
      <c r="Z63" s="7">
        <v>3.00000000039689</v>
      </c>
      <c r="AA63" s="7">
        <v>0</v>
      </c>
      <c r="AB63" s="7">
        <v>0</v>
      </c>
      <c r="AD63" s="7">
        <v>6.75</v>
      </c>
      <c r="AE63" s="7">
        <v>3</v>
      </c>
      <c r="AF63" s="7">
        <v>0</v>
      </c>
      <c r="AG63" s="7">
        <v>0</v>
      </c>
      <c r="AH63" s="4">
        <v>-300000</v>
      </c>
      <c r="AI63" s="7">
        <v>0</v>
      </c>
      <c r="AJ63" s="6">
        <v>7.75</v>
      </c>
      <c r="AK63" s="7">
        <v>3</v>
      </c>
      <c r="AL63" s="4">
        <v>-300000</v>
      </c>
      <c r="AM63" s="3">
        <v>-315833.0326525927</v>
      </c>
    </row>
    <row r="64" spans="1:39" ht="13.5" customHeight="1">
      <c r="A64" s="2">
        <v>35699</v>
      </c>
      <c r="B64" s="3">
        <v>-50212.87</v>
      </c>
      <c r="C64" s="3">
        <v>-366049.07</v>
      </c>
      <c r="D64" s="5">
        <v>1</v>
      </c>
      <c r="E64" s="3">
        <v>-79208.42</v>
      </c>
      <c r="F64" s="3">
        <v>-374829.32</v>
      </c>
      <c r="G64" s="3">
        <v>-295620.9</v>
      </c>
      <c r="H64" s="11">
        <f t="shared" si="2"/>
        <v>-198456.8588888889</v>
      </c>
      <c r="I64" s="10">
        <f t="shared" si="4"/>
        <v>-97164.04111111112</v>
      </c>
      <c r="J64" s="7">
        <f t="shared" si="3"/>
        <v>3</v>
      </c>
      <c r="K64" s="12">
        <f t="shared" si="1"/>
        <v>-8.097003425925926</v>
      </c>
      <c r="L64" s="7"/>
      <c r="M64" s="7"/>
      <c r="N64" s="6">
        <v>7.76082802246262</v>
      </c>
      <c r="P64" s="7">
        <v>0</v>
      </c>
      <c r="Q64" s="7">
        <v>0</v>
      </c>
      <c r="R64" s="2">
        <v>35703</v>
      </c>
      <c r="S64" s="1" t="s">
        <v>85</v>
      </c>
      <c r="T64" s="3">
        <v>-79208.42</v>
      </c>
      <c r="U64" s="3">
        <v>-370520.57</v>
      </c>
      <c r="V64" s="4">
        <v>-300000</v>
      </c>
      <c r="W64" s="3">
        <v>-291312.15</v>
      </c>
      <c r="X64" s="5">
        <v>1</v>
      </c>
      <c r="Y64" s="6">
        <v>7.76082802246262</v>
      </c>
      <c r="Z64" s="7">
        <v>3.00000000039689</v>
      </c>
      <c r="AA64" s="7">
        <v>0</v>
      </c>
      <c r="AB64" s="7">
        <v>0</v>
      </c>
      <c r="AD64" s="7">
        <v>6.75</v>
      </c>
      <c r="AE64" s="7">
        <v>3</v>
      </c>
      <c r="AF64" s="7">
        <v>0</v>
      </c>
      <c r="AG64" s="7">
        <v>0</v>
      </c>
      <c r="AH64" s="4">
        <v>-300000</v>
      </c>
      <c r="AI64" s="7">
        <v>0</v>
      </c>
      <c r="AJ64" s="6">
        <v>7.75</v>
      </c>
      <c r="AK64" s="7">
        <v>3</v>
      </c>
      <c r="AL64" s="4">
        <v>-300000</v>
      </c>
      <c r="AM64" s="3">
        <v>-295617.7326525927</v>
      </c>
    </row>
    <row r="65" spans="1:39" ht="13.5" customHeight="1">
      <c r="A65" s="2">
        <v>35702</v>
      </c>
      <c r="B65" s="3">
        <v>13578.9</v>
      </c>
      <c r="C65" s="3">
        <v>-352470.17</v>
      </c>
      <c r="D65" s="5">
        <v>3</v>
      </c>
      <c r="E65" s="3">
        <v>22359.15</v>
      </c>
      <c r="F65" s="3">
        <v>-352470.17</v>
      </c>
      <c r="G65" s="3">
        <v>-374829.32</v>
      </c>
      <c r="H65" s="11">
        <f t="shared" si="2"/>
        <v>-198456.8588888889</v>
      </c>
      <c r="I65" s="10">
        <f t="shared" si="4"/>
        <v>-176372.4611111111</v>
      </c>
      <c r="J65" s="7">
        <f t="shared" si="3"/>
        <v>3</v>
      </c>
      <c r="K65" s="12">
        <f t="shared" si="1"/>
        <v>-44.09311527777778</v>
      </c>
      <c r="L65" s="7"/>
      <c r="M65" s="7"/>
      <c r="N65" s="6">
        <v>7.76082802246262</v>
      </c>
      <c r="P65" s="7">
        <v>0</v>
      </c>
      <c r="Q65" s="7">
        <v>0</v>
      </c>
      <c r="R65" s="2">
        <v>35703</v>
      </c>
      <c r="S65" s="1" t="s">
        <v>86</v>
      </c>
      <c r="T65" s="3">
        <v>22359.15</v>
      </c>
      <c r="U65" s="3">
        <v>-348161.42</v>
      </c>
      <c r="V65" s="4">
        <v>-300000</v>
      </c>
      <c r="W65" s="3">
        <v>-370520.57</v>
      </c>
      <c r="X65" s="5">
        <v>3</v>
      </c>
      <c r="Y65" s="6">
        <v>7.76082802246262</v>
      </c>
      <c r="Z65" s="7">
        <v>3.00000000039689</v>
      </c>
      <c r="AA65" s="7">
        <v>0</v>
      </c>
      <c r="AB65" s="7">
        <v>0</v>
      </c>
      <c r="AD65" s="7">
        <v>6.75</v>
      </c>
      <c r="AE65" s="7">
        <v>3</v>
      </c>
      <c r="AF65" s="7">
        <v>0</v>
      </c>
      <c r="AG65" s="7">
        <v>0</v>
      </c>
      <c r="AH65" s="4">
        <v>-300000</v>
      </c>
      <c r="AI65" s="7">
        <v>0</v>
      </c>
      <c r="AJ65" s="6">
        <v>7.75</v>
      </c>
      <c r="AK65" s="7">
        <v>3</v>
      </c>
      <c r="AL65" s="4">
        <v>-300000</v>
      </c>
      <c r="AM65" s="3">
        <v>-374826.1526525927</v>
      </c>
    </row>
    <row r="66" spans="1:39" ht="13.5" customHeight="1" thickBot="1">
      <c r="A66" s="2">
        <v>35703</v>
      </c>
      <c r="B66" s="3">
        <v>-26147.63</v>
      </c>
      <c r="C66" s="3">
        <v>-378617.8</v>
      </c>
      <c r="D66" s="15">
        <v>1</v>
      </c>
      <c r="E66" s="3">
        <v>-18578.73</v>
      </c>
      <c r="F66" s="3">
        <v>-371048.9</v>
      </c>
      <c r="G66" s="3">
        <v>-352470.17</v>
      </c>
      <c r="H66" s="11">
        <f t="shared" si="2"/>
        <v>-198456.8588888889</v>
      </c>
      <c r="I66" s="10">
        <f t="shared" si="4"/>
        <v>-154013.31111111108</v>
      </c>
      <c r="J66" s="7">
        <f t="shared" si="3"/>
        <v>3</v>
      </c>
      <c r="K66" s="13">
        <f>I66*J66/360*D66/100</f>
        <v>-12.834442592592591</v>
      </c>
      <c r="L66" s="7"/>
      <c r="M66" s="7"/>
      <c r="N66" s="6">
        <v>7.93468446023257</v>
      </c>
      <c r="P66" s="7">
        <v>0</v>
      </c>
      <c r="Q66" s="7">
        <v>0</v>
      </c>
      <c r="R66" s="2">
        <v>35703</v>
      </c>
      <c r="S66" s="1" t="s">
        <v>87</v>
      </c>
      <c r="T66" s="3">
        <v>-17370.6</v>
      </c>
      <c r="U66" s="3">
        <v>-365532.02</v>
      </c>
      <c r="V66" s="4">
        <v>-300549.0511</v>
      </c>
      <c r="W66" s="3">
        <v>-348161.42</v>
      </c>
      <c r="X66" s="5">
        <v>1</v>
      </c>
      <c r="Y66" s="6">
        <v>7.76082802246262</v>
      </c>
      <c r="Z66" s="7">
        <v>3.00000000039689</v>
      </c>
      <c r="AA66" s="7">
        <v>0</v>
      </c>
      <c r="AB66" s="7">
        <v>0</v>
      </c>
      <c r="AD66" s="7">
        <v>6.75</v>
      </c>
      <c r="AE66" s="7">
        <v>3</v>
      </c>
      <c r="AF66" s="7">
        <v>0</v>
      </c>
      <c r="AG66" s="7">
        <v>0</v>
      </c>
      <c r="AH66" s="4">
        <v>-300000</v>
      </c>
      <c r="AI66" s="7">
        <v>0</v>
      </c>
      <c r="AJ66" s="6">
        <v>7.75</v>
      </c>
      <c r="AK66" s="7">
        <v>3</v>
      </c>
      <c r="AL66" s="4">
        <v>-300000</v>
      </c>
      <c r="AM66" s="3">
        <v>-352467.00265259267</v>
      </c>
    </row>
    <row r="67" spans="4:12" ht="12.75" thickTop="1">
      <c r="D67" s="16">
        <f>SUM(D3:D66)</f>
        <v>90</v>
      </c>
      <c r="K67" s="17">
        <f>SUM(K4:K66)</f>
        <v>-503.91999999999996</v>
      </c>
      <c r="L67" s="14">
        <f>SUM(L3:L66)</f>
        <v>0</v>
      </c>
    </row>
  </sheetData>
  <sheetProtection/>
  <printOptions gridLines="1" headings="1"/>
  <pageMargins left="0.31496062992125984" right="0.15748031496062992" top="0.984251968503937" bottom="0.984251968503937" header="0.5118110236220472" footer="0.5118110236220472"/>
  <pageSetup horizontalDpi="1200" verticalDpi="1200" orientation="landscape" paperSize="9" scale="110" r:id="rId1"/>
  <headerFooter alignWithMargins="0">
    <oddFooter>&amp;L© EIBL DE-74348 Lauffen
&amp;CSeite &amp;P von &amp;N  Stand:  &amp;D&amp;Rwww.eibl-kontenpruefung.de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2"/>
    </sheetView>
  </sheetViews>
  <sheetFormatPr defaultColWidth="11.421875" defaultRowHeight="12.75"/>
  <cols>
    <col min="1" max="1" width="10.421875" style="0" customWidth="1"/>
    <col min="2" max="2" width="12.7109375" style="0" customWidth="1"/>
    <col min="3" max="3" width="13.421875" style="0" customWidth="1"/>
    <col min="4" max="4" width="8.140625" style="0" customWidth="1"/>
    <col min="5" max="5" width="11.57421875" style="0" customWidth="1"/>
    <col min="6" max="6" width="13.28125" style="0" customWidth="1"/>
    <col min="7" max="7" width="12.28125" style="0" customWidth="1"/>
    <col min="8" max="8" width="12.8515625" style="0" bestFit="1" customWidth="1"/>
    <col min="9" max="9" width="12.00390625" style="0" customWidth="1"/>
    <col min="10" max="10" width="8.28125" style="0" customWidth="1"/>
    <col min="11" max="11" width="9.7109375" style="0" bestFit="1" customWidth="1"/>
    <col min="12" max="13" width="8.28125" style="0" hidden="1" customWidth="1"/>
    <col min="14" max="14" width="13.7109375" style="0" hidden="1" customWidth="1"/>
    <col min="15" max="15" width="0" style="0" hidden="1" customWidth="1"/>
    <col min="16" max="16" width="15.8515625" style="0" hidden="1" customWidth="1"/>
    <col min="17" max="17" width="10.7109375" style="0" hidden="1" customWidth="1"/>
    <col min="18" max="18" width="18.28125" style="0" hidden="1" customWidth="1"/>
    <col min="19" max="19" width="22.00390625" style="0" hidden="1" customWidth="1"/>
    <col min="20" max="20" width="23.00390625" style="0" hidden="1" customWidth="1"/>
    <col min="21" max="21" width="21.28125" style="0" hidden="1" customWidth="1"/>
    <col min="22" max="22" width="25.140625" style="0" hidden="1" customWidth="1"/>
    <col min="23" max="23" width="35.57421875" style="0" hidden="1" customWidth="1"/>
    <col min="24" max="24" width="23.57421875" style="0" hidden="1" customWidth="1"/>
    <col min="25" max="25" width="15.28125" style="0" hidden="1" customWidth="1"/>
    <col min="26" max="26" width="19.140625" style="0" hidden="1" customWidth="1"/>
    <col min="27" max="27" width="20.421875" style="0" hidden="1" customWidth="1"/>
    <col min="28" max="28" width="17.140625" style="0" hidden="1" customWidth="1"/>
    <col min="29" max="29" width="0" style="0" hidden="1" customWidth="1"/>
    <col min="30" max="30" width="26.7109375" style="0" hidden="1" customWidth="1"/>
    <col min="31" max="31" width="24.57421875" style="0" hidden="1" customWidth="1"/>
    <col min="32" max="32" width="30.421875" style="0" hidden="1" customWidth="1"/>
    <col min="33" max="33" width="27.28125" style="0" hidden="1" customWidth="1"/>
    <col min="34" max="34" width="27.140625" style="0" hidden="1" customWidth="1"/>
    <col min="35" max="35" width="23.8515625" style="0" hidden="1" customWidth="1"/>
    <col min="36" max="36" width="22.7109375" style="0" hidden="1" customWidth="1"/>
    <col min="37" max="37" width="26.7109375" style="0" hidden="1" customWidth="1"/>
    <col min="38" max="38" width="23.28125" style="0" hidden="1" customWidth="1"/>
    <col min="39" max="39" width="33.8515625" style="0" hidden="1" customWidth="1"/>
    <col min="40" max="49" width="0" style="0" hidden="1" customWidth="1"/>
  </cols>
  <sheetData>
    <row r="1" ht="12">
      <c r="A1" s="41" t="s">
        <v>105</v>
      </c>
    </row>
    <row r="2" spans="1:11" ht="38.25">
      <c r="A2" s="8" t="s">
        <v>88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96</v>
      </c>
      <c r="I2" s="8" t="s">
        <v>95</v>
      </c>
      <c r="J2" s="8" t="s">
        <v>97</v>
      </c>
      <c r="K2" s="18" t="s">
        <v>99</v>
      </c>
    </row>
    <row r="3" spans="1:11" ht="12">
      <c r="A3" s="2">
        <v>35611</v>
      </c>
      <c r="B3" s="3">
        <v>1926.04</v>
      </c>
      <c r="C3" s="3">
        <v>-228028.59</v>
      </c>
      <c r="D3" s="5"/>
      <c r="E3" s="3">
        <v>-20.709999999999624</v>
      </c>
      <c r="F3" s="3">
        <v>-229975.34</v>
      </c>
      <c r="G3" s="3">
        <v>-229954.63</v>
      </c>
      <c r="H3" s="11">
        <v>-300000</v>
      </c>
      <c r="I3" s="10"/>
      <c r="J3" s="7">
        <v>26.08572877638898</v>
      </c>
      <c r="K3" s="7"/>
    </row>
    <row r="4" spans="1:11" ht="12">
      <c r="A4" s="2">
        <v>35612</v>
      </c>
      <c r="B4" s="3">
        <v>-5275</v>
      </c>
      <c r="C4" s="3">
        <v>-233303.59</v>
      </c>
      <c r="D4" s="5">
        <v>1</v>
      </c>
      <c r="E4" s="3">
        <v>-3328.25</v>
      </c>
      <c r="F4" s="3">
        <v>-233303.59</v>
      </c>
      <c r="G4" s="3">
        <v>-229975.34</v>
      </c>
      <c r="H4" s="11">
        <f>$H$3</f>
        <v>-300000</v>
      </c>
      <c r="I4" s="10"/>
      <c r="J4" s="7">
        <f>$J$3</f>
        <v>26.08572877638898</v>
      </c>
      <c r="K4" s="12"/>
    </row>
    <row r="5" spans="1:11" ht="12">
      <c r="A5" s="2">
        <v>35613</v>
      </c>
      <c r="B5" s="3">
        <v>-61213.58</v>
      </c>
      <c r="C5" s="3">
        <v>-294517.17</v>
      </c>
      <c r="D5" s="5">
        <v>1</v>
      </c>
      <c r="E5" s="3">
        <v>-61213.58</v>
      </c>
      <c r="F5" s="3">
        <v>-294517.17</v>
      </c>
      <c r="G5" s="3">
        <v>-233303.59</v>
      </c>
      <c r="H5" s="11">
        <f aca="true" t="shared" si="0" ref="H5:H66">$H$3</f>
        <v>-300000</v>
      </c>
      <c r="I5" s="10"/>
      <c r="J5" s="7">
        <f aca="true" t="shared" si="1" ref="J5:J66">$J$3</f>
        <v>26.08572877638898</v>
      </c>
      <c r="K5" s="12"/>
    </row>
    <row r="6" spans="1:11" ht="12">
      <c r="A6" s="2">
        <v>35614</v>
      </c>
      <c r="B6" s="3">
        <v>563.06</v>
      </c>
      <c r="C6" s="3">
        <v>-293954.11</v>
      </c>
      <c r="D6" s="5">
        <v>1</v>
      </c>
      <c r="E6" s="3">
        <v>-185.12</v>
      </c>
      <c r="F6" s="3">
        <v>-294702.29</v>
      </c>
      <c r="G6" s="3">
        <v>-294517.17</v>
      </c>
      <c r="H6" s="11">
        <f t="shared" si="0"/>
        <v>-300000</v>
      </c>
      <c r="I6" s="10"/>
      <c r="J6" s="7">
        <f t="shared" si="1"/>
        <v>26.08572877638898</v>
      </c>
      <c r="K6" s="12"/>
    </row>
    <row r="7" spans="1:11" ht="12">
      <c r="A7" s="2">
        <v>35615</v>
      </c>
      <c r="B7" s="3">
        <v>25436.56</v>
      </c>
      <c r="C7" s="3">
        <v>-268517.55</v>
      </c>
      <c r="D7" s="5">
        <v>1</v>
      </c>
      <c r="E7" s="3">
        <v>748.18</v>
      </c>
      <c r="F7" s="3">
        <v>-293954.11</v>
      </c>
      <c r="G7" s="3">
        <v>-294702.29</v>
      </c>
      <c r="H7" s="11">
        <f t="shared" si="0"/>
        <v>-300000</v>
      </c>
      <c r="I7" s="10"/>
      <c r="J7" s="7">
        <f t="shared" si="1"/>
        <v>26.08572877638898</v>
      </c>
      <c r="K7" s="12"/>
    </row>
    <row r="8" spans="1:11" ht="12">
      <c r="A8" s="2">
        <v>35618</v>
      </c>
      <c r="B8" s="3">
        <v>10562.2</v>
      </c>
      <c r="C8" s="3">
        <v>-257955.35</v>
      </c>
      <c r="D8" s="5">
        <v>3</v>
      </c>
      <c r="E8" s="3">
        <v>9649.25</v>
      </c>
      <c r="F8" s="3">
        <v>-284304.86</v>
      </c>
      <c r="G8" s="3">
        <v>-293954.11</v>
      </c>
      <c r="H8" s="11">
        <f t="shared" si="0"/>
        <v>-300000</v>
      </c>
      <c r="I8" s="10"/>
      <c r="J8" s="7">
        <f t="shared" si="1"/>
        <v>26.08572877638898</v>
      </c>
      <c r="K8" s="12"/>
    </row>
    <row r="9" spans="1:11" ht="12">
      <c r="A9" s="2">
        <v>35619</v>
      </c>
      <c r="B9" s="3">
        <v>30565.39</v>
      </c>
      <c r="C9" s="3">
        <v>-227389.96</v>
      </c>
      <c r="D9" s="5">
        <v>1</v>
      </c>
      <c r="E9" s="3">
        <v>24539.63</v>
      </c>
      <c r="F9" s="3">
        <v>-259765.23</v>
      </c>
      <c r="G9" s="3">
        <v>-284304.86</v>
      </c>
      <c r="H9" s="11">
        <f t="shared" si="0"/>
        <v>-300000</v>
      </c>
      <c r="I9" s="10"/>
      <c r="J9" s="7">
        <f t="shared" si="1"/>
        <v>26.08572877638898</v>
      </c>
      <c r="K9" s="12"/>
    </row>
    <row r="10" spans="1:11" ht="12">
      <c r="A10" s="2">
        <v>35620</v>
      </c>
      <c r="B10" s="3">
        <v>-18120.51</v>
      </c>
      <c r="C10" s="3">
        <v>-245510.47</v>
      </c>
      <c r="D10" s="5">
        <v>1</v>
      </c>
      <c r="E10" s="3">
        <v>14254.76</v>
      </c>
      <c r="F10" s="3">
        <v>-245510.47</v>
      </c>
      <c r="G10" s="3">
        <v>-259765.23</v>
      </c>
      <c r="H10" s="11">
        <f t="shared" si="0"/>
        <v>-300000</v>
      </c>
      <c r="I10" s="10"/>
      <c r="J10" s="7">
        <f t="shared" si="1"/>
        <v>26.08572877638898</v>
      </c>
      <c r="K10" s="12"/>
    </row>
    <row r="11" spans="1:11" ht="12">
      <c r="A11" s="2">
        <v>35621</v>
      </c>
      <c r="B11" s="3">
        <v>-16698</v>
      </c>
      <c r="C11" s="3">
        <v>-262208.47</v>
      </c>
      <c r="D11" s="5">
        <v>1</v>
      </c>
      <c r="E11" s="3">
        <v>-24587</v>
      </c>
      <c r="F11" s="3">
        <v>-270097.47</v>
      </c>
      <c r="G11" s="3">
        <v>-245510.47</v>
      </c>
      <c r="H11" s="11">
        <f t="shared" si="0"/>
        <v>-300000</v>
      </c>
      <c r="I11" s="10"/>
      <c r="J11" s="7">
        <f t="shared" si="1"/>
        <v>26.08572877638898</v>
      </c>
      <c r="K11" s="12"/>
    </row>
    <row r="12" spans="1:11" ht="12">
      <c r="A12" s="2">
        <v>35622</v>
      </c>
      <c r="B12" s="3">
        <v>614.63</v>
      </c>
      <c r="C12" s="3">
        <v>-261593.84</v>
      </c>
      <c r="D12" s="5">
        <v>1</v>
      </c>
      <c r="E12" s="3">
        <v>7564.96</v>
      </c>
      <c r="F12" s="3">
        <v>-262532.51</v>
      </c>
      <c r="G12" s="3">
        <v>-270097.47</v>
      </c>
      <c r="H12" s="11">
        <f t="shared" si="0"/>
        <v>-300000</v>
      </c>
      <c r="I12" s="10"/>
      <c r="J12" s="7">
        <f t="shared" si="1"/>
        <v>26.08572877638898</v>
      </c>
      <c r="K12" s="12"/>
    </row>
    <row r="13" spans="1:11" ht="12">
      <c r="A13" s="2">
        <v>35625</v>
      </c>
      <c r="B13" s="3">
        <v>-6202.29</v>
      </c>
      <c r="C13" s="3">
        <v>-267796.13</v>
      </c>
      <c r="D13" s="5">
        <v>3</v>
      </c>
      <c r="E13" s="3">
        <v>-5263.62</v>
      </c>
      <c r="F13" s="3">
        <v>-267796.13</v>
      </c>
      <c r="G13" s="3">
        <v>-262532.51</v>
      </c>
      <c r="H13" s="11">
        <f t="shared" si="0"/>
        <v>-300000</v>
      </c>
      <c r="I13" s="10"/>
      <c r="J13" s="7">
        <f t="shared" si="1"/>
        <v>26.08572877638898</v>
      </c>
      <c r="K13" s="12"/>
    </row>
    <row r="14" spans="1:11" ht="12">
      <c r="A14" s="2">
        <v>35626</v>
      </c>
      <c r="B14" s="3">
        <v>-1479.92</v>
      </c>
      <c r="C14" s="3">
        <v>-269276.05</v>
      </c>
      <c r="D14" s="5">
        <v>1</v>
      </c>
      <c r="E14" s="3">
        <v>-1479.92</v>
      </c>
      <c r="F14" s="3">
        <v>-269276.05</v>
      </c>
      <c r="G14" s="3">
        <v>-267796.13</v>
      </c>
      <c r="H14" s="11">
        <f t="shared" si="0"/>
        <v>-300000</v>
      </c>
      <c r="I14" s="10"/>
      <c r="J14" s="7">
        <f t="shared" si="1"/>
        <v>26.08572877638898</v>
      </c>
      <c r="K14" s="12"/>
    </row>
    <row r="15" spans="1:11" ht="12">
      <c r="A15" s="2">
        <v>35627</v>
      </c>
      <c r="B15" s="3">
        <v>563.5</v>
      </c>
      <c r="C15" s="3">
        <v>-268712.55</v>
      </c>
      <c r="D15" s="5">
        <v>1</v>
      </c>
      <c r="E15" s="3">
        <v>563.5</v>
      </c>
      <c r="F15" s="3">
        <v>-268712.55</v>
      </c>
      <c r="G15" s="3">
        <v>-269276.05</v>
      </c>
      <c r="H15" s="11">
        <f t="shared" si="0"/>
        <v>-300000</v>
      </c>
      <c r="I15" s="10"/>
      <c r="J15" s="7">
        <f t="shared" si="1"/>
        <v>26.08572877638898</v>
      </c>
      <c r="K15" s="12"/>
    </row>
    <row r="16" spans="1:11" ht="12">
      <c r="A16" s="2">
        <v>35628</v>
      </c>
      <c r="B16" s="3">
        <v>50091.34</v>
      </c>
      <c r="C16" s="3">
        <v>-218621.21</v>
      </c>
      <c r="D16" s="5">
        <v>1</v>
      </c>
      <c r="E16" s="3">
        <v>36176.34</v>
      </c>
      <c r="F16" s="3">
        <v>-232536.21</v>
      </c>
      <c r="G16" s="3">
        <v>-268712.55</v>
      </c>
      <c r="H16" s="11">
        <f t="shared" si="0"/>
        <v>-300000</v>
      </c>
      <c r="I16" s="10"/>
      <c r="J16" s="7">
        <f t="shared" si="1"/>
        <v>26.08572877638898</v>
      </c>
      <c r="K16" s="12"/>
    </row>
    <row r="17" spans="1:11" ht="12">
      <c r="A17" s="2">
        <v>35629</v>
      </c>
      <c r="B17" s="3">
        <v>62571.4</v>
      </c>
      <c r="C17" s="3">
        <v>-156049.81</v>
      </c>
      <c r="D17" s="5">
        <v>1</v>
      </c>
      <c r="E17" s="3">
        <v>76486.4</v>
      </c>
      <c r="F17" s="3">
        <v>-156049.81</v>
      </c>
      <c r="G17" s="3">
        <v>-232536.21</v>
      </c>
      <c r="H17" s="11">
        <f t="shared" si="0"/>
        <v>-300000</v>
      </c>
      <c r="I17" s="10"/>
      <c r="J17" s="7">
        <f t="shared" si="1"/>
        <v>26.08572877638898</v>
      </c>
      <c r="K17" s="12"/>
    </row>
    <row r="18" spans="1:11" ht="12">
      <c r="A18" s="2">
        <v>35632</v>
      </c>
      <c r="B18" s="3">
        <v>25919.85</v>
      </c>
      <c r="C18" s="3">
        <v>-130129.96</v>
      </c>
      <c r="D18" s="5">
        <v>3</v>
      </c>
      <c r="E18" s="3">
        <v>22483.65</v>
      </c>
      <c r="F18" s="3">
        <v>-133566.16</v>
      </c>
      <c r="G18" s="3">
        <v>-156049.81</v>
      </c>
      <c r="H18" s="11">
        <f t="shared" si="0"/>
        <v>-300000</v>
      </c>
      <c r="I18" s="10"/>
      <c r="J18" s="7">
        <f t="shared" si="1"/>
        <v>26.08572877638898</v>
      </c>
      <c r="K18" s="12"/>
    </row>
    <row r="19" spans="1:11" ht="12">
      <c r="A19" s="2">
        <v>35633</v>
      </c>
      <c r="B19" s="3">
        <v>-54489.33</v>
      </c>
      <c r="C19" s="3">
        <v>-184619.29</v>
      </c>
      <c r="D19" s="5">
        <v>1</v>
      </c>
      <c r="E19" s="3">
        <v>-58350.45</v>
      </c>
      <c r="F19" s="3">
        <v>-191916.61</v>
      </c>
      <c r="G19" s="3">
        <v>-133566.16</v>
      </c>
      <c r="H19" s="11">
        <f t="shared" si="0"/>
        <v>-300000</v>
      </c>
      <c r="I19" s="10"/>
      <c r="J19" s="7">
        <f t="shared" si="1"/>
        <v>26.08572877638898</v>
      </c>
      <c r="K19" s="12"/>
    </row>
    <row r="20" spans="1:11" ht="12">
      <c r="A20" s="2">
        <v>35634</v>
      </c>
      <c r="B20" s="3">
        <v>-21504.1</v>
      </c>
      <c r="C20" s="3">
        <v>-206123.39</v>
      </c>
      <c r="D20" s="5">
        <v>1</v>
      </c>
      <c r="E20" s="3">
        <v>-14206.78</v>
      </c>
      <c r="F20" s="3">
        <v>-206123.39</v>
      </c>
      <c r="G20" s="3">
        <v>-191916.61</v>
      </c>
      <c r="H20" s="11">
        <f t="shared" si="0"/>
        <v>-300000</v>
      </c>
      <c r="I20" s="10"/>
      <c r="J20" s="7">
        <f t="shared" si="1"/>
        <v>26.08572877638898</v>
      </c>
      <c r="K20" s="12"/>
    </row>
    <row r="21" spans="1:11" ht="12">
      <c r="A21" s="2">
        <v>35635</v>
      </c>
      <c r="B21" s="3">
        <v>-50336.14</v>
      </c>
      <c r="C21" s="3">
        <v>-256459.53</v>
      </c>
      <c r="D21" s="5">
        <v>1</v>
      </c>
      <c r="E21" s="3">
        <v>-50336.14</v>
      </c>
      <c r="F21" s="3">
        <v>-256459.53</v>
      </c>
      <c r="G21" s="3">
        <v>-206123.39</v>
      </c>
      <c r="H21" s="11">
        <f t="shared" si="0"/>
        <v>-300000</v>
      </c>
      <c r="I21" s="10"/>
      <c r="J21" s="7">
        <f t="shared" si="1"/>
        <v>26.08572877638898</v>
      </c>
      <c r="K21" s="12"/>
    </row>
    <row r="22" spans="1:11" ht="12">
      <c r="A22" s="2">
        <v>35636</v>
      </c>
      <c r="B22" s="3">
        <v>6296.24</v>
      </c>
      <c r="C22" s="3">
        <v>-250163.29</v>
      </c>
      <c r="D22" s="5">
        <v>1</v>
      </c>
      <c r="E22" s="3">
        <v>5186.2</v>
      </c>
      <c r="F22" s="3">
        <v>-251273.33</v>
      </c>
      <c r="G22" s="3">
        <v>-256459.53</v>
      </c>
      <c r="H22" s="11">
        <f t="shared" si="0"/>
        <v>-300000</v>
      </c>
      <c r="I22" s="10"/>
      <c r="J22" s="7">
        <f t="shared" si="1"/>
        <v>26.08572877638898</v>
      </c>
      <c r="K22" s="12"/>
    </row>
    <row r="23" spans="1:11" ht="12">
      <c r="A23" s="2">
        <v>35639</v>
      </c>
      <c r="B23" s="3">
        <v>3821.97</v>
      </c>
      <c r="C23" s="3">
        <v>-246341.32</v>
      </c>
      <c r="D23" s="5">
        <v>3</v>
      </c>
      <c r="E23" s="3">
        <v>-9012.74</v>
      </c>
      <c r="F23" s="3">
        <v>-260286.07</v>
      </c>
      <c r="G23" s="3">
        <v>-251273.33</v>
      </c>
      <c r="H23" s="11">
        <f t="shared" si="0"/>
        <v>-300000</v>
      </c>
      <c r="I23" s="10"/>
      <c r="J23" s="7">
        <f t="shared" si="1"/>
        <v>26.08572877638898</v>
      </c>
      <c r="K23" s="12"/>
    </row>
    <row r="24" spans="1:11" ht="12">
      <c r="A24" s="2">
        <v>35640</v>
      </c>
      <c r="B24" s="3">
        <v>0</v>
      </c>
      <c r="C24" s="3">
        <v>-246341.32</v>
      </c>
      <c r="D24" s="5">
        <v>1</v>
      </c>
      <c r="E24" s="3">
        <v>13944.75</v>
      </c>
      <c r="F24" s="3">
        <v>-246341.32</v>
      </c>
      <c r="G24" s="3">
        <v>-260286.07</v>
      </c>
      <c r="H24" s="11">
        <f t="shared" si="0"/>
        <v>-300000</v>
      </c>
      <c r="I24" s="10"/>
      <c r="J24" s="7">
        <f t="shared" si="1"/>
        <v>26.08572877638898</v>
      </c>
      <c r="K24" s="12"/>
    </row>
    <row r="25" spans="1:11" ht="12">
      <c r="A25" s="2">
        <v>35641</v>
      </c>
      <c r="B25" s="3">
        <v>-5156.08</v>
      </c>
      <c r="C25" s="3">
        <v>-251497.4</v>
      </c>
      <c r="D25" s="5">
        <v>1</v>
      </c>
      <c r="E25" s="3">
        <v>-3627.49</v>
      </c>
      <c r="F25" s="3">
        <v>-249968.81</v>
      </c>
      <c r="G25" s="3">
        <v>-246341.32</v>
      </c>
      <c r="H25" s="11">
        <f t="shared" si="0"/>
        <v>-300000</v>
      </c>
      <c r="I25" s="10"/>
      <c r="J25" s="7">
        <f t="shared" si="1"/>
        <v>26.08572877638898</v>
      </c>
      <c r="K25" s="12"/>
    </row>
    <row r="26" spans="1:11" ht="12">
      <c r="A26" s="2">
        <v>35642</v>
      </c>
      <c r="B26" s="3">
        <v>7585.17</v>
      </c>
      <c r="C26" s="3">
        <v>-243912.23</v>
      </c>
      <c r="D26" s="5">
        <v>0</v>
      </c>
      <c r="E26" s="3">
        <v>0</v>
      </c>
      <c r="F26" s="3">
        <v>-249968.81</v>
      </c>
      <c r="G26" s="3">
        <v>-249968.81</v>
      </c>
      <c r="H26" s="11">
        <f t="shared" si="0"/>
        <v>-300000</v>
      </c>
      <c r="I26" s="10"/>
      <c r="J26" s="7">
        <f t="shared" si="1"/>
        <v>26.08572877638898</v>
      </c>
      <c r="K26" s="12"/>
    </row>
    <row r="27" spans="1:11" ht="12">
      <c r="A27" s="2">
        <v>35643</v>
      </c>
      <c r="B27" s="3">
        <v>-28226.41</v>
      </c>
      <c r="C27" s="3">
        <v>-272138.64</v>
      </c>
      <c r="D27" s="5">
        <v>1</v>
      </c>
      <c r="E27" s="3">
        <v>-22169.83</v>
      </c>
      <c r="F27" s="3">
        <v>-272138.64</v>
      </c>
      <c r="G27" s="3">
        <v>-249968.81</v>
      </c>
      <c r="H27" s="11">
        <f t="shared" si="0"/>
        <v>-300000</v>
      </c>
      <c r="I27" s="10"/>
      <c r="J27" s="7">
        <f t="shared" si="1"/>
        <v>26.08572877638898</v>
      </c>
      <c r="K27" s="12"/>
    </row>
    <row r="28" spans="1:11" ht="12">
      <c r="A28" s="2">
        <v>35646</v>
      </c>
      <c r="B28" s="3">
        <v>633.94</v>
      </c>
      <c r="C28" s="3">
        <v>-271504.7</v>
      </c>
      <c r="D28" s="5">
        <v>3</v>
      </c>
      <c r="E28" s="3">
        <v>633.94</v>
      </c>
      <c r="F28" s="3">
        <v>-271504.7</v>
      </c>
      <c r="G28" s="3">
        <v>-272138.64</v>
      </c>
      <c r="H28" s="11">
        <f t="shared" si="0"/>
        <v>-300000</v>
      </c>
      <c r="I28" s="10"/>
      <c r="J28" s="7">
        <f t="shared" si="1"/>
        <v>26.08572877638898</v>
      </c>
      <c r="K28" s="12"/>
    </row>
    <row r="29" spans="1:11" ht="12">
      <c r="A29" s="2">
        <v>35647</v>
      </c>
      <c r="B29" s="3">
        <v>9229.54</v>
      </c>
      <c r="C29" s="3">
        <v>-262275.16</v>
      </c>
      <c r="D29" s="5">
        <v>1</v>
      </c>
      <c r="E29" s="3">
        <v>3707.24</v>
      </c>
      <c r="F29" s="3">
        <v>-267797.46</v>
      </c>
      <c r="G29" s="3">
        <v>-271504.7</v>
      </c>
      <c r="H29" s="11">
        <f t="shared" si="0"/>
        <v>-300000</v>
      </c>
      <c r="I29" s="10"/>
      <c r="J29" s="7">
        <f t="shared" si="1"/>
        <v>26.08572877638898</v>
      </c>
      <c r="K29" s="12"/>
    </row>
    <row r="30" spans="1:11" ht="12">
      <c r="A30" s="2">
        <v>35648</v>
      </c>
      <c r="B30" s="3">
        <v>-783.84</v>
      </c>
      <c r="C30" s="3">
        <v>-263059</v>
      </c>
      <c r="D30" s="5">
        <v>1</v>
      </c>
      <c r="E30" s="3">
        <v>5522.3</v>
      </c>
      <c r="F30" s="3">
        <v>-262275.16</v>
      </c>
      <c r="G30" s="3">
        <v>-267797.46</v>
      </c>
      <c r="H30" s="11">
        <f t="shared" si="0"/>
        <v>-300000</v>
      </c>
      <c r="I30" s="10"/>
      <c r="J30" s="7">
        <f t="shared" si="1"/>
        <v>26.08572877638898</v>
      </c>
      <c r="K30" s="12"/>
    </row>
    <row r="31" spans="1:11" ht="12">
      <c r="A31" s="2">
        <v>35649</v>
      </c>
      <c r="B31" s="3">
        <v>42680.82</v>
      </c>
      <c r="C31" s="3">
        <v>-220378.18</v>
      </c>
      <c r="D31" s="5">
        <v>1</v>
      </c>
      <c r="E31" s="3">
        <v>39654.48</v>
      </c>
      <c r="F31" s="3">
        <v>-222620.68</v>
      </c>
      <c r="G31" s="3">
        <v>-262275.16</v>
      </c>
      <c r="H31" s="11">
        <f t="shared" si="0"/>
        <v>-300000</v>
      </c>
      <c r="I31" s="10"/>
      <c r="J31" s="7">
        <f t="shared" si="1"/>
        <v>26.08572877638898</v>
      </c>
      <c r="K31" s="12"/>
    </row>
    <row r="32" spans="1:11" ht="12">
      <c r="A32" s="2">
        <v>35650</v>
      </c>
      <c r="B32" s="3">
        <v>15588.86</v>
      </c>
      <c r="C32" s="3">
        <v>-204789.32</v>
      </c>
      <c r="D32" s="5">
        <v>1</v>
      </c>
      <c r="E32" s="3">
        <v>17831.36</v>
      </c>
      <c r="F32" s="3">
        <v>-204789.32</v>
      </c>
      <c r="G32" s="3">
        <v>-222620.68</v>
      </c>
      <c r="H32" s="11">
        <f t="shared" si="0"/>
        <v>-300000</v>
      </c>
      <c r="I32" s="10"/>
      <c r="J32" s="7">
        <f t="shared" si="1"/>
        <v>26.08572877638898</v>
      </c>
      <c r="K32" s="12"/>
    </row>
    <row r="33" spans="1:11" ht="12">
      <c r="A33" s="2">
        <v>35653</v>
      </c>
      <c r="B33" s="3">
        <v>-6639.1</v>
      </c>
      <c r="C33" s="3">
        <v>-211428.42</v>
      </c>
      <c r="D33" s="5">
        <v>3</v>
      </c>
      <c r="E33" s="3">
        <v>-6639.1</v>
      </c>
      <c r="F33" s="3">
        <v>-211428.42</v>
      </c>
      <c r="G33" s="3">
        <v>-204789.32</v>
      </c>
      <c r="H33" s="11">
        <f t="shared" si="0"/>
        <v>-300000</v>
      </c>
      <c r="I33" s="10"/>
      <c r="J33" s="7">
        <f t="shared" si="1"/>
        <v>26.08572877638898</v>
      </c>
      <c r="K33" s="12"/>
    </row>
    <row r="34" spans="1:11" ht="12">
      <c r="A34" s="2">
        <v>35654</v>
      </c>
      <c r="B34" s="3">
        <v>27500.6</v>
      </c>
      <c r="C34" s="3">
        <v>-183927.82</v>
      </c>
      <c r="D34" s="5">
        <v>1</v>
      </c>
      <c r="E34" s="3">
        <v>-3147.1</v>
      </c>
      <c r="F34" s="3">
        <v>-214575.52</v>
      </c>
      <c r="G34" s="3">
        <v>-211428.42</v>
      </c>
      <c r="H34" s="11">
        <f t="shared" si="0"/>
        <v>-300000</v>
      </c>
      <c r="I34" s="10"/>
      <c r="J34" s="7">
        <f t="shared" si="1"/>
        <v>26.08572877638898</v>
      </c>
      <c r="K34" s="12"/>
    </row>
    <row r="35" spans="1:11" ht="12">
      <c r="A35" s="2">
        <v>35655</v>
      </c>
      <c r="B35" s="3">
        <v>0</v>
      </c>
      <c r="C35" s="3">
        <v>-183927.82</v>
      </c>
      <c r="D35" s="5">
        <v>1</v>
      </c>
      <c r="E35" s="3">
        <v>30647.7</v>
      </c>
      <c r="F35" s="3">
        <v>-183927.82</v>
      </c>
      <c r="G35" s="3">
        <v>-214575.52</v>
      </c>
      <c r="H35" s="11">
        <f t="shared" si="0"/>
        <v>-300000</v>
      </c>
      <c r="I35" s="10"/>
      <c r="J35" s="7">
        <f t="shared" si="1"/>
        <v>26.08572877638898</v>
      </c>
      <c r="K35" s="12"/>
    </row>
    <row r="36" spans="1:11" ht="12">
      <c r="A36" s="2">
        <v>35657</v>
      </c>
      <c r="B36" s="3">
        <v>-1502.92</v>
      </c>
      <c r="C36" s="3">
        <v>-185430.74</v>
      </c>
      <c r="D36" s="5">
        <v>2</v>
      </c>
      <c r="E36" s="3">
        <v>-1502.92</v>
      </c>
      <c r="F36" s="3">
        <v>-185430.74</v>
      </c>
      <c r="G36" s="3">
        <v>-183927.82</v>
      </c>
      <c r="H36" s="11">
        <f t="shared" si="0"/>
        <v>-300000</v>
      </c>
      <c r="I36" s="10"/>
      <c r="J36" s="7">
        <f t="shared" si="1"/>
        <v>26.08572877638898</v>
      </c>
      <c r="K36" s="12"/>
    </row>
    <row r="37" spans="1:11" ht="12">
      <c r="A37" s="2">
        <v>35660</v>
      </c>
      <c r="B37" s="3">
        <v>-13588</v>
      </c>
      <c r="C37" s="3">
        <v>-199018.74</v>
      </c>
      <c r="D37" s="5">
        <v>3</v>
      </c>
      <c r="E37" s="3">
        <v>-13588</v>
      </c>
      <c r="F37" s="3">
        <v>-199018.74</v>
      </c>
      <c r="G37" s="3">
        <v>-185430.74</v>
      </c>
      <c r="H37" s="11">
        <f t="shared" si="0"/>
        <v>-300000</v>
      </c>
      <c r="I37" s="10"/>
      <c r="J37" s="7">
        <f t="shared" si="1"/>
        <v>26.08572877638898</v>
      </c>
      <c r="K37" s="12"/>
    </row>
    <row r="38" spans="1:11" ht="12">
      <c r="A38" s="2">
        <v>35661</v>
      </c>
      <c r="B38" s="3">
        <v>26772.86</v>
      </c>
      <c r="C38" s="3">
        <v>-172245.88</v>
      </c>
      <c r="D38" s="5">
        <v>1</v>
      </c>
      <c r="E38" s="3">
        <v>26772.86</v>
      </c>
      <c r="F38" s="3">
        <v>-172245.88</v>
      </c>
      <c r="G38" s="3">
        <v>-199018.74</v>
      </c>
      <c r="H38" s="11">
        <f t="shared" si="0"/>
        <v>-300000</v>
      </c>
      <c r="I38" s="10"/>
      <c r="J38" s="7">
        <f t="shared" si="1"/>
        <v>26.08572877638898</v>
      </c>
      <c r="K38" s="12"/>
    </row>
    <row r="39" spans="1:11" ht="12">
      <c r="A39" s="2">
        <v>35662</v>
      </c>
      <c r="B39" s="3">
        <v>24958.45</v>
      </c>
      <c r="C39" s="3">
        <v>-147287.43</v>
      </c>
      <c r="D39" s="5">
        <v>1</v>
      </c>
      <c r="E39" s="3">
        <v>24958.45</v>
      </c>
      <c r="F39" s="3">
        <v>-147287.43</v>
      </c>
      <c r="G39" s="3">
        <v>-172245.88</v>
      </c>
      <c r="H39" s="11">
        <f t="shared" si="0"/>
        <v>-300000</v>
      </c>
      <c r="I39" s="10"/>
      <c r="J39" s="7">
        <f t="shared" si="1"/>
        <v>26.08572877638898</v>
      </c>
      <c r="K39" s="12"/>
    </row>
    <row r="40" spans="1:11" ht="12">
      <c r="A40" s="2">
        <v>35664</v>
      </c>
      <c r="B40" s="3">
        <v>13541.39</v>
      </c>
      <c r="C40" s="3">
        <v>-133746.04</v>
      </c>
      <c r="D40" s="5">
        <v>2</v>
      </c>
      <c r="E40" s="3">
        <v>-195.2</v>
      </c>
      <c r="F40" s="3">
        <v>-147482.63</v>
      </c>
      <c r="G40" s="3">
        <v>-147287.43</v>
      </c>
      <c r="H40" s="11">
        <f t="shared" si="0"/>
        <v>-300000</v>
      </c>
      <c r="I40" s="10"/>
      <c r="J40" s="7">
        <f t="shared" si="1"/>
        <v>26.08572877638898</v>
      </c>
      <c r="K40" s="12"/>
    </row>
    <row r="41" spans="1:11" ht="12">
      <c r="A41" s="2">
        <v>35667</v>
      </c>
      <c r="B41" s="3">
        <v>0</v>
      </c>
      <c r="C41" s="3">
        <v>-133746.04</v>
      </c>
      <c r="D41" s="5">
        <v>3</v>
      </c>
      <c r="E41" s="3">
        <v>13736.59</v>
      </c>
      <c r="F41" s="3">
        <v>-133746.04</v>
      </c>
      <c r="G41" s="3">
        <v>-147482.63</v>
      </c>
      <c r="H41" s="11">
        <f t="shared" si="0"/>
        <v>-300000</v>
      </c>
      <c r="I41" s="10"/>
      <c r="J41" s="7">
        <f t="shared" si="1"/>
        <v>26.08572877638898</v>
      </c>
      <c r="K41" s="12"/>
    </row>
    <row r="42" spans="1:11" ht="12">
      <c r="A42" s="2">
        <v>35668</v>
      </c>
      <c r="B42" s="3">
        <v>195.64</v>
      </c>
      <c r="C42" s="3">
        <v>-133550.4</v>
      </c>
      <c r="D42" s="5">
        <v>1</v>
      </c>
      <c r="E42" s="3">
        <v>195.64</v>
      </c>
      <c r="F42" s="3">
        <v>-133550.4</v>
      </c>
      <c r="G42" s="3">
        <v>-133746.04</v>
      </c>
      <c r="H42" s="11">
        <f t="shared" si="0"/>
        <v>-300000</v>
      </c>
      <c r="I42" s="10"/>
      <c r="J42" s="7">
        <f t="shared" si="1"/>
        <v>26.08572877638898</v>
      </c>
      <c r="K42" s="12"/>
    </row>
    <row r="43" spans="1:11" ht="12">
      <c r="A43" s="2">
        <v>35669</v>
      </c>
      <c r="B43" s="3">
        <v>-135224.61</v>
      </c>
      <c r="C43" s="3">
        <v>-268775.01</v>
      </c>
      <c r="D43" s="5">
        <v>1</v>
      </c>
      <c r="E43" s="3">
        <v>-151069.11</v>
      </c>
      <c r="F43" s="3">
        <v>-284619.51</v>
      </c>
      <c r="G43" s="3">
        <v>-133550.4</v>
      </c>
      <c r="H43" s="11">
        <f t="shared" si="0"/>
        <v>-300000</v>
      </c>
      <c r="I43" s="10"/>
      <c r="J43" s="7">
        <f t="shared" si="1"/>
        <v>26.08572877638898</v>
      </c>
      <c r="K43" s="12"/>
    </row>
    <row r="44" spans="1:11" ht="12">
      <c r="A44" s="2">
        <v>35670</v>
      </c>
      <c r="B44" s="3">
        <v>1691.57</v>
      </c>
      <c r="C44" s="3">
        <v>-267083.44</v>
      </c>
      <c r="D44" s="5">
        <v>1</v>
      </c>
      <c r="E44" s="3">
        <v>34126.9</v>
      </c>
      <c r="F44" s="3">
        <v>-250492.61</v>
      </c>
      <c r="G44" s="3">
        <v>-284619.51</v>
      </c>
      <c r="H44" s="11">
        <f t="shared" si="0"/>
        <v>-300000</v>
      </c>
      <c r="I44" s="10"/>
      <c r="J44" s="7">
        <f t="shared" si="1"/>
        <v>26.08572877638898</v>
      </c>
      <c r="K44" s="12"/>
    </row>
    <row r="45" spans="1:11" ht="12">
      <c r="A45" s="2">
        <v>35671</v>
      </c>
      <c r="B45" s="3">
        <v>-52624.78</v>
      </c>
      <c r="C45" s="3">
        <v>-319708.22</v>
      </c>
      <c r="D45" s="5">
        <v>1</v>
      </c>
      <c r="E45" s="3">
        <v>-67830.28</v>
      </c>
      <c r="F45" s="3">
        <v>-318322.89</v>
      </c>
      <c r="G45" s="3">
        <v>-250492.61</v>
      </c>
      <c r="H45" s="11">
        <f t="shared" si="0"/>
        <v>-300000</v>
      </c>
      <c r="I45" s="10"/>
      <c r="J45" s="7">
        <f t="shared" si="1"/>
        <v>26.08572877638898</v>
      </c>
      <c r="K45" s="12"/>
    </row>
    <row r="46" spans="1:11" ht="12">
      <c r="A46" s="2">
        <v>35674</v>
      </c>
      <c r="B46" s="3">
        <v>8706.42</v>
      </c>
      <c r="C46" s="3">
        <v>-311001.8</v>
      </c>
      <c r="D46" s="5">
        <v>2</v>
      </c>
      <c r="E46" s="3">
        <v>11009.47</v>
      </c>
      <c r="F46" s="3">
        <v>-307313.42</v>
      </c>
      <c r="G46" s="3">
        <v>-318322.89</v>
      </c>
      <c r="H46" s="11">
        <f t="shared" si="0"/>
        <v>-300000</v>
      </c>
      <c r="I46" s="10">
        <f aca="true" t="shared" si="2" ref="I46:I66">G46-H46</f>
        <v>-18322.890000000014</v>
      </c>
      <c r="J46" s="7">
        <f t="shared" si="1"/>
        <v>26.08572877638898</v>
      </c>
      <c r="K46" s="12">
        <f>I46*J46/360*D46/100</f>
        <v>-26.55366327442279</v>
      </c>
    </row>
    <row r="47" spans="1:11" ht="12">
      <c r="A47" s="2">
        <v>35675</v>
      </c>
      <c r="B47" s="3">
        <v>-20075.08</v>
      </c>
      <c r="C47" s="3">
        <v>-331076.88</v>
      </c>
      <c r="D47" s="5">
        <v>1</v>
      </c>
      <c r="E47" s="3">
        <v>-23763.46</v>
      </c>
      <c r="F47" s="3">
        <v>-331076.88</v>
      </c>
      <c r="G47" s="3">
        <v>-307313.42</v>
      </c>
      <c r="H47" s="11">
        <f t="shared" si="0"/>
        <v>-300000</v>
      </c>
      <c r="I47" s="10">
        <f t="shared" si="2"/>
        <v>-7313.419999999984</v>
      </c>
      <c r="J47" s="7">
        <f t="shared" si="1"/>
        <v>26.08572877638898</v>
      </c>
      <c r="K47" s="12">
        <f>I47*J47/360*D47/100</f>
        <v>-5.299330292994951</v>
      </c>
    </row>
    <row r="48" spans="1:11" ht="12">
      <c r="A48" s="2">
        <v>35676</v>
      </c>
      <c r="B48" s="3">
        <v>-321.16</v>
      </c>
      <c r="C48" s="3">
        <v>-331398.04</v>
      </c>
      <c r="D48" s="5">
        <v>1</v>
      </c>
      <c r="E48" s="3">
        <v>3315.72</v>
      </c>
      <c r="F48" s="3">
        <v>-327761.16</v>
      </c>
      <c r="G48" s="3">
        <v>-331076.88</v>
      </c>
      <c r="H48" s="11">
        <f t="shared" si="0"/>
        <v>-300000</v>
      </c>
      <c r="I48" s="10">
        <f t="shared" si="2"/>
        <v>-31076.880000000005</v>
      </c>
      <c r="J48" s="7">
        <f t="shared" si="1"/>
        <v>26.08572877638898</v>
      </c>
      <c r="K48" s="12">
        <f>I48*J48/360*D48/100</f>
        <v>-22.518418413788535</v>
      </c>
    </row>
    <row r="49" spans="1:11" ht="12">
      <c r="A49" s="2">
        <v>35677</v>
      </c>
      <c r="B49" s="3">
        <v>3636.88</v>
      </c>
      <c r="C49" s="3">
        <v>-327761.16</v>
      </c>
      <c r="D49" s="5">
        <v>0</v>
      </c>
      <c r="E49" s="3">
        <v>0</v>
      </c>
      <c r="F49" s="3">
        <v>-327761.16</v>
      </c>
      <c r="G49" s="3">
        <v>-327761.16</v>
      </c>
      <c r="H49" s="11">
        <f t="shared" si="0"/>
        <v>-300000</v>
      </c>
      <c r="I49" s="10">
        <f t="shared" si="2"/>
        <v>-27761.159999999974</v>
      </c>
      <c r="J49" s="7">
        <f t="shared" si="1"/>
        <v>26.08572877638898</v>
      </c>
      <c r="K49" s="12"/>
    </row>
    <row r="50" spans="1:11" ht="12">
      <c r="A50" s="2">
        <v>35678</v>
      </c>
      <c r="B50" s="3">
        <v>19857</v>
      </c>
      <c r="C50" s="3">
        <v>-307904.16</v>
      </c>
      <c r="D50" s="5">
        <v>2</v>
      </c>
      <c r="E50" s="3">
        <v>14406.75</v>
      </c>
      <c r="F50" s="3">
        <v>-313354.41</v>
      </c>
      <c r="G50" s="3">
        <v>-327761.16</v>
      </c>
      <c r="H50" s="11">
        <f t="shared" si="0"/>
        <v>-300000</v>
      </c>
      <c r="I50" s="10">
        <f t="shared" si="2"/>
        <v>-27761.159999999974</v>
      </c>
      <c r="J50" s="7">
        <f t="shared" si="1"/>
        <v>26.08572877638898</v>
      </c>
      <c r="K50" s="12">
        <f>I50*J50/360*D50/100</f>
        <v>-40.231671682107674</v>
      </c>
    </row>
    <row r="51" spans="1:11" ht="12">
      <c r="A51" s="2">
        <v>35681</v>
      </c>
      <c r="B51" s="3">
        <v>-1632.33</v>
      </c>
      <c r="C51" s="3">
        <v>-309536.49</v>
      </c>
      <c r="D51" s="5">
        <v>3</v>
      </c>
      <c r="E51" s="3">
        <v>3817.92</v>
      </c>
      <c r="F51" s="3">
        <v>-309536.49</v>
      </c>
      <c r="G51" s="3">
        <v>-313354.41</v>
      </c>
      <c r="H51" s="11">
        <f t="shared" si="0"/>
        <v>-300000</v>
      </c>
      <c r="I51" s="10">
        <f t="shared" si="2"/>
        <v>-13354.409999999974</v>
      </c>
      <c r="J51" s="7">
        <f t="shared" si="1"/>
        <v>26.08572877638898</v>
      </c>
      <c r="K51" s="12">
        <f>I51*J51/360*D51/100</f>
        <v>-29.029959769058006</v>
      </c>
    </row>
    <row r="52" spans="1:11" ht="12">
      <c r="A52" s="2">
        <v>35682</v>
      </c>
      <c r="B52" s="3">
        <v>-9528.92</v>
      </c>
      <c r="C52" s="3">
        <v>-319065.41</v>
      </c>
      <c r="D52" s="5">
        <v>1</v>
      </c>
      <c r="E52" s="3">
        <v>-9528.92</v>
      </c>
      <c r="F52" s="3">
        <v>-319065.41</v>
      </c>
      <c r="G52" s="3">
        <v>-309536.49</v>
      </c>
      <c r="H52" s="11">
        <f t="shared" si="0"/>
        <v>-300000</v>
      </c>
      <c r="I52" s="10">
        <f t="shared" si="2"/>
        <v>-9536.48999999999</v>
      </c>
      <c r="J52" s="7">
        <f t="shared" si="1"/>
        <v>26.08572877638898</v>
      </c>
      <c r="K52" s="12">
        <f>I52*J52/360*D52/100</f>
        <v>-6.910174767187375</v>
      </c>
    </row>
    <row r="53" spans="1:11" ht="12">
      <c r="A53" s="2">
        <v>35683</v>
      </c>
      <c r="B53" s="3">
        <v>1644.5</v>
      </c>
      <c r="C53" s="3">
        <v>-317420.91</v>
      </c>
      <c r="D53" s="5">
        <v>1</v>
      </c>
      <c r="E53" s="3">
        <v>1644.5</v>
      </c>
      <c r="F53" s="3">
        <v>-317420.91</v>
      </c>
      <c r="G53" s="3">
        <v>-319065.41</v>
      </c>
      <c r="H53" s="11">
        <f t="shared" si="0"/>
        <v>-300000</v>
      </c>
      <c r="I53" s="10">
        <f t="shared" si="2"/>
        <v>-19065.409999999974</v>
      </c>
      <c r="J53" s="7">
        <f t="shared" si="1"/>
        <v>26.08572877638898</v>
      </c>
      <c r="K53" s="12">
        <f>I53*J53/360*D53/100</f>
        <v>-13.814864285295931</v>
      </c>
    </row>
    <row r="54" spans="1:11" ht="12">
      <c r="A54" s="2">
        <v>35684</v>
      </c>
      <c r="B54" s="3">
        <v>30367.93</v>
      </c>
      <c r="C54" s="3">
        <v>-287052.98</v>
      </c>
      <c r="D54" s="5">
        <v>1</v>
      </c>
      <c r="E54" s="3">
        <v>30367.93</v>
      </c>
      <c r="F54" s="3">
        <v>-287052.98</v>
      </c>
      <c r="G54" s="3">
        <v>-317420.91</v>
      </c>
      <c r="H54" s="11">
        <f t="shared" si="0"/>
        <v>-300000</v>
      </c>
      <c r="I54" s="10">
        <f t="shared" si="2"/>
        <v>-17420.909999999974</v>
      </c>
      <c r="J54" s="7">
        <f t="shared" si="1"/>
        <v>26.08572877638898</v>
      </c>
      <c r="K54" s="12">
        <f>I54*J54/360*D54/100</f>
        <v>-12.62325370271894</v>
      </c>
    </row>
    <row r="55" spans="1:11" ht="12">
      <c r="A55" s="2">
        <v>35688</v>
      </c>
      <c r="B55" s="3">
        <v>3762.42</v>
      </c>
      <c r="C55" s="3">
        <v>-283290.56</v>
      </c>
      <c r="D55" s="5">
        <v>4</v>
      </c>
      <c r="E55" s="3">
        <v>-1532.7</v>
      </c>
      <c r="F55" s="3">
        <v>-288585.68</v>
      </c>
      <c r="G55" s="3">
        <v>-287052.98</v>
      </c>
      <c r="H55" s="11">
        <f t="shared" si="0"/>
        <v>-300000</v>
      </c>
      <c r="I55" s="10"/>
      <c r="J55" s="7">
        <f t="shared" si="1"/>
        <v>26.08572877638898</v>
      </c>
      <c r="K55" s="12"/>
    </row>
    <row r="56" spans="1:11" ht="12">
      <c r="A56" s="2">
        <v>35689</v>
      </c>
      <c r="B56" s="3">
        <v>-47130.89</v>
      </c>
      <c r="C56" s="3">
        <v>-330421.45</v>
      </c>
      <c r="D56" s="5">
        <v>1</v>
      </c>
      <c r="E56" s="3">
        <v>-41835.77</v>
      </c>
      <c r="F56" s="3">
        <v>-330421.45</v>
      </c>
      <c r="G56" s="3">
        <v>-288585.68</v>
      </c>
      <c r="H56" s="11">
        <f t="shared" si="0"/>
        <v>-300000</v>
      </c>
      <c r="I56" s="10"/>
      <c r="J56" s="7">
        <f t="shared" si="1"/>
        <v>26.08572877638898</v>
      </c>
      <c r="K56" s="12"/>
    </row>
    <row r="57" spans="1:11" ht="12">
      <c r="A57" s="2">
        <v>35690</v>
      </c>
      <c r="B57" s="3">
        <v>-18057.61</v>
      </c>
      <c r="C57" s="3">
        <v>-348479.06</v>
      </c>
      <c r="D57" s="5">
        <v>1</v>
      </c>
      <c r="E57" s="3">
        <v>-18057.61</v>
      </c>
      <c r="F57" s="3">
        <v>-348479.06</v>
      </c>
      <c r="G57" s="3">
        <v>-330421.45</v>
      </c>
      <c r="H57" s="11">
        <f t="shared" si="0"/>
        <v>-300000</v>
      </c>
      <c r="I57" s="10">
        <f t="shared" si="2"/>
        <v>-30421.45000000001</v>
      </c>
      <c r="J57" s="7">
        <f t="shared" si="1"/>
        <v>26.08572877638898</v>
      </c>
      <c r="K57" s="12">
        <f aca="true" t="shared" si="3" ref="K57:K63">I57*J57/360*D57/100</f>
        <v>-22.04349149123552</v>
      </c>
    </row>
    <row r="58" spans="1:11" ht="12">
      <c r="A58" s="2">
        <v>35691</v>
      </c>
      <c r="B58" s="3">
        <v>18189.55</v>
      </c>
      <c r="C58" s="3">
        <v>-330289.51</v>
      </c>
      <c r="D58" s="5">
        <v>1</v>
      </c>
      <c r="E58" s="3">
        <v>14538.3</v>
      </c>
      <c r="F58" s="3">
        <v>-333940.76</v>
      </c>
      <c r="G58" s="3">
        <v>-348479.06</v>
      </c>
      <c r="H58" s="11">
        <f t="shared" si="0"/>
        <v>-300000</v>
      </c>
      <c r="I58" s="10">
        <f t="shared" si="2"/>
        <v>-48479.06</v>
      </c>
      <c r="J58" s="7">
        <f t="shared" si="1"/>
        <v>26.08572877638898</v>
      </c>
      <c r="K58" s="12">
        <f t="shared" si="3"/>
        <v>-35.128100291508</v>
      </c>
    </row>
    <row r="59" spans="1:11" ht="12">
      <c r="A59" s="2">
        <v>35692</v>
      </c>
      <c r="B59" s="3">
        <v>14989.1</v>
      </c>
      <c r="C59" s="3">
        <v>-315300.41</v>
      </c>
      <c r="D59" s="5">
        <v>1</v>
      </c>
      <c r="E59" s="3">
        <v>18640.35</v>
      </c>
      <c r="F59" s="3">
        <v>-315300.41</v>
      </c>
      <c r="G59" s="3">
        <v>-333940.76</v>
      </c>
      <c r="H59" s="11">
        <f t="shared" si="0"/>
        <v>-300000</v>
      </c>
      <c r="I59" s="10">
        <f t="shared" si="2"/>
        <v>-33940.76000000001</v>
      </c>
      <c r="J59" s="7">
        <f t="shared" si="1"/>
        <v>26.08572877638898</v>
      </c>
      <c r="K59" s="12">
        <f t="shared" si="3"/>
        <v>-24.59359610623645</v>
      </c>
    </row>
    <row r="60" spans="1:11" ht="12">
      <c r="A60" s="2">
        <v>35695</v>
      </c>
      <c r="B60" s="3">
        <v>50.28</v>
      </c>
      <c r="C60" s="3">
        <v>-315250.13</v>
      </c>
      <c r="D60" s="5">
        <v>3</v>
      </c>
      <c r="E60" s="3">
        <v>50.28</v>
      </c>
      <c r="F60" s="3">
        <v>-315250.13</v>
      </c>
      <c r="G60" s="3">
        <v>-315300.41</v>
      </c>
      <c r="H60" s="11">
        <f t="shared" si="0"/>
        <v>-300000</v>
      </c>
      <c r="I60" s="10">
        <f t="shared" si="2"/>
        <v>-15300.409999999974</v>
      </c>
      <c r="J60" s="7">
        <f t="shared" si="1"/>
        <v>26.08572877638898</v>
      </c>
      <c r="K60" s="12">
        <f t="shared" si="3"/>
        <v>-33.26019545229575</v>
      </c>
    </row>
    <row r="61" spans="1:11" ht="12">
      <c r="A61" s="2">
        <v>35696</v>
      </c>
      <c r="B61" s="3">
        <v>2398.96</v>
      </c>
      <c r="C61" s="3">
        <v>-312851.17</v>
      </c>
      <c r="D61" s="5">
        <v>1</v>
      </c>
      <c r="E61" s="3">
        <v>3239.2</v>
      </c>
      <c r="F61" s="3">
        <v>-312010.93</v>
      </c>
      <c r="G61" s="3">
        <v>-315250.13</v>
      </c>
      <c r="H61" s="11">
        <f t="shared" si="0"/>
        <v>-300000</v>
      </c>
      <c r="I61" s="10">
        <f t="shared" si="2"/>
        <v>-15250.130000000005</v>
      </c>
      <c r="J61" s="7">
        <f t="shared" si="1"/>
        <v>26.08572877638898</v>
      </c>
      <c r="K61" s="12">
        <f t="shared" si="3"/>
        <v>-11.05029874957425</v>
      </c>
    </row>
    <row r="62" spans="1:11" ht="12">
      <c r="A62" s="2">
        <v>35697</v>
      </c>
      <c r="B62" s="3">
        <v>-2985.03</v>
      </c>
      <c r="C62" s="3">
        <v>-315836.2</v>
      </c>
      <c r="D62" s="5">
        <v>1</v>
      </c>
      <c r="E62" s="3">
        <v>-3825.27</v>
      </c>
      <c r="F62" s="3">
        <v>-315836.2</v>
      </c>
      <c r="G62" s="3">
        <v>-312010.93</v>
      </c>
      <c r="H62" s="11">
        <f t="shared" si="0"/>
        <v>-300000</v>
      </c>
      <c r="I62" s="10">
        <f t="shared" si="2"/>
        <v>-12010.929999999993</v>
      </c>
      <c r="J62" s="7">
        <f t="shared" si="1"/>
        <v>26.08572877638898</v>
      </c>
      <c r="K62" s="12">
        <f t="shared" si="3"/>
        <v>-8.703162842560932</v>
      </c>
    </row>
    <row r="63" spans="1:11" ht="12">
      <c r="A63" s="2">
        <v>35698</v>
      </c>
      <c r="B63" s="3">
        <v>0</v>
      </c>
      <c r="C63" s="3">
        <v>-315836.2</v>
      </c>
      <c r="D63" s="5">
        <v>1</v>
      </c>
      <c r="E63" s="3">
        <v>20215.3</v>
      </c>
      <c r="F63" s="3">
        <v>-295620.9</v>
      </c>
      <c r="G63" s="3">
        <v>-315836.2</v>
      </c>
      <c r="H63" s="11">
        <f t="shared" si="0"/>
        <v>-300000</v>
      </c>
      <c r="I63" s="10">
        <f t="shared" si="2"/>
        <v>-15836.200000000012</v>
      </c>
      <c r="J63" s="7">
        <f t="shared" si="1"/>
        <v>26.08572877638898</v>
      </c>
      <c r="K63" s="12">
        <f t="shared" si="3"/>
        <v>-11.474967168018095</v>
      </c>
    </row>
    <row r="64" spans="1:11" ht="12">
      <c r="A64" s="2">
        <v>35699</v>
      </c>
      <c r="B64" s="3">
        <v>-50212.87</v>
      </c>
      <c r="C64" s="3">
        <v>-366049.07</v>
      </c>
      <c r="D64" s="5">
        <v>1</v>
      </c>
      <c r="E64" s="3">
        <v>-79208.42</v>
      </c>
      <c r="F64" s="3">
        <v>-374829.32</v>
      </c>
      <c r="G64" s="3">
        <v>-295620.9</v>
      </c>
      <c r="H64" s="11">
        <f t="shared" si="0"/>
        <v>-300000</v>
      </c>
      <c r="I64" s="10"/>
      <c r="J64" s="7">
        <f t="shared" si="1"/>
        <v>26.08572877638898</v>
      </c>
      <c r="K64" s="12"/>
    </row>
    <row r="65" spans="1:11" ht="12">
      <c r="A65" s="2">
        <v>35702</v>
      </c>
      <c r="B65" s="3">
        <v>13578.9</v>
      </c>
      <c r="C65" s="3">
        <v>-352470.17</v>
      </c>
      <c r="D65" s="5">
        <v>3</v>
      </c>
      <c r="E65" s="3">
        <v>22359.15</v>
      </c>
      <c r="F65" s="3">
        <v>-352470.17</v>
      </c>
      <c r="G65" s="3">
        <v>-374829.32</v>
      </c>
      <c r="H65" s="11">
        <f t="shared" si="0"/>
        <v>-300000</v>
      </c>
      <c r="I65" s="10">
        <f t="shared" si="2"/>
        <v>-74829.32</v>
      </c>
      <c r="J65" s="7">
        <f t="shared" si="1"/>
        <v>26.08572877638898</v>
      </c>
      <c r="K65" s="12">
        <f>I65*J65/360*D65/100</f>
        <v>-162.66477883680164</v>
      </c>
    </row>
    <row r="66" spans="1:11" ht="12.75" thickBot="1">
      <c r="A66" s="2">
        <v>35703</v>
      </c>
      <c r="B66" s="3">
        <v>-26147.63</v>
      </c>
      <c r="C66" s="3">
        <v>-378617.8</v>
      </c>
      <c r="D66" s="15">
        <v>1</v>
      </c>
      <c r="E66" s="3">
        <v>-18578.73</v>
      </c>
      <c r="F66" s="3">
        <v>-371048.9</v>
      </c>
      <c r="G66" s="3">
        <v>-352470.17</v>
      </c>
      <c r="H66" s="11">
        <f t="shared" si="0"/>
        <v>-300000</v>
      </c>
      <c r="I66" s="10">
        <f t="shared" si="2"/>
        <v>-52470.169999999984</v>
      </c>
      <c r="J66" s="7">
        <f t="shared" si="1"/>
        <v>26.08572877638898</v>
      </c>
      <c r="K66" s="13">
        <f>I66*J66/360*D66/100</f>
        <v>-38.02007287419504</v>
      </c>
    </row>
    <row r="67" spans="4:11" ht="12.75" thickTop="1">
      <c r="D67" s="16">
        <f>SUM(D3:D66)</f>
        <v>90</v>
      </c>
      <c r="K67" s="17">
        <f>SUM(K3:K66)</f>
        <v>-503.91999999999985</v>
      </c>
    </row>
  </sheetData>
  <sheetProtection/>
  <printOptions gridLines="1" headings="1"/>
  <pageMargins left="0.31496062992125984" right="0.15748031496062992" top="0.984251968503937" bottom="0.984251968503937" header="0.5118110236220472" footer="0.5118110236220472"/>
  <pageSetup horizontalDpi="1200" verticalDpi="1200" orientation="landscape" paperSize="9" scale="110" r:id="rId1"/>
  <headerFooter alignWithMargins="0">
    <oddFooter>&amp;L© EIBL DE-74348 Lauffen
&amp;CSeite &amp;P von &amp;N  Stand:  &amp;D&amp;Rwww.eibl-kontenpruefung.de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51" zoomScalePageLayoutView="0" workbookViewId="0" topLeftCell="A1">
      <pane ySplit="2" topLeftCell="A48" activePane="bottomLeft" state="frozen"/>
      <selection pane="topLeft" activeCell="A1" sqref="A1"/>
      <selection pane="bottomLeft" activeCell="L67" sqref="L67"/>
    </sheetView>
  </sheetViews>
  <sheetFormatPr defaultColWidth="11.421875" defaultRowHeight="12.75"/>
  <cols>
    <col min="1" max="1" width="4.57421875" style="0" bestFit="1" customWidth="1"/>
    <col min="2" max="2" width="9.28125" style="0" bestFit="1" customWidth="1"/>
    <col min="3" max="3" width="12.7109375" style="0" customWidth="1"/>
    <col min="4" max="4" width="10.57421875" style="0" bestFit="1" customWidth="1"/>
    <col min="5" max="5" width="7.57421875" style="0" bestFit="1" customWidth="1"/>
    <col min="6" max="8" width="10.57421875" style="0" bestFit="1" customWidth="1"/>
    <col min="9" max="10" width="11.140625" style="0" bestFit="1" customWidth="1"/>
    <col min="11" max="11" width="6.28125" style="0" bestFit="1" customWidth="1"/>
    <col min="12" max="12" width="10.421875" style="0" bestFit="1" customWidth="1"/>
    <col min="13" max="13" width="10.57421875" style="0" bestFit="1" customWidth="1"/>
  </cols>
  <sheetData>
    <row r="1" spans="1:13" s="9" customFormat="1" ht="37.5">
      <c r="A1" s="35" t="s">
        <v>103</v>
      </c>
      <c r="B1" s="36" t="s">
        <v>88</v>
      </c>
      <c r="C1" s="36" t="s">
        <v>89</v>
      </c>
      <c r="D1" s="36" t="s">
        <v>90</v>
      </c>
      <c r="E1" s="36" t="s">
        <v>91</v>
      </c>
      <c r="F1" s="36" t="s">
        <v>92</v>
      </c>
      <c r="G1" s="36" t="s">
        <v>93</v>
      </c>
      <c r="H1" s="36" t="s">
        <v>94</v>
      </c>
      <c r="I1" s="36" t="s">
        <v>96</v>
      </c>
      <c r="J1" s="36" t="s">
        <v>95</v>
      </c>
      <c r="K1" s="36" t="s">
        <v>97</v>
      </c>
      <c r="L1" s="37" t="s">
        <v>102</v>
      </c>
      <c r="M1" s="38" t="s">
        <v>100</v>
      </c>
    </row>
    <row r="2" spans="1:13" s="9" customFormat="1" ht="12">
      <c r="A2" s="39">
        <f>COLUMN()</f>
        <v>1</v>
      </c>
      <c r="B2" s="39">
        <f>COLUMN()</f>
        <v>2</v>
      </c>
      <c r="C2" s="39">
        <f>COLUMN()</f>
        <v>3</v>
      </c>
      <c r="D2" s="39">
        <f>COLUMN()</f>
        <v>4</v>
      </c>
      <c r="E2" s="39">
        <f>COLUMN()</f>
        <v>5</v>
      </c>
      <c r="F2" s="39">
        <f>COLUMN()</f>
        <v>6</v>
      </c>
      <c r="G2" s="39">
        <f>COLUMN()</f>
        <v>7</v>
      </c>
      <c r="H2" s="39">
        <f>COLUMN()</f>
        <v>8</v>
      </c>
      <c r="I2" s="39">
        <f>COLUMN()</f>
        <v>9</v>
      </c>
      <c r="J2" s="39">
        <f>COLUMN()</f>
        <v>10</v>
      </c>
      <c r="K2" s="39">
        <f>COLUMN()</f>
        <v>11</v>
      </c>
      <c r="L2" s="39">
        <f>COLUMN()</f>
        <v>12</v>
      </c>
      <c r="M2" s="39">
        <f>COLUMN()</f>
        <v>13</v>
      </c>
    </row>
    <row r="3" spans="1:13" ht="13.5" customHeight="1">
      <c r="A3" s="40">
        <f>ROW()-2</f>
        <v>1</v>
      </c>
      <c r="B3" s="30">
        <v>35611</v>
      </c>
      <c r="C3" s="31">
        <v>1926.04</v>
      </c>
      <c r="D3" s="31">
        <v>-228028.59</v>
      </c>
      <c r="E3" s="32"/>
      <c r="F3" s="31">
        <v>-20.709999999999624</v>
      </c>
      <c r="G3" s="31">
        <v>-229975.34</v>
      </c>
      <c r="H3" s="31">
        <v>-229954.63</v>
      </c>
      <c r="I3" s="33">
        <f>-M67*10</f>
        <v>-300000</v>
      </c>
      <c r="J3" s="23">
        <f>IF(I3&lt;H3,0,H3-I3)</f>
        <v>0</v>
      </c>
      <c r="K3" s="34">
        <v>3</v>
      </c>
      <c r="L3" s="33"/>
      <c r="M3" s="29">
        <f>IF(L3&lt;0,H3-L3*360*100/(K3*E3),0)</f>
        <v>0</v>
      </c>
    </row>
    <row r="4" spans="1:13" ht="13.5" customHeight="1">
      <c r="A4" s="40">
        <f aca="true" t="shared" si="0" ref="A4:A67">ROW()-2</f>
        <v>2</v>
      </c>
      <c r="B4" s="19">
        <v>35612</v>
      </c>
      <c r="C4" s="20">
        <v>-5275</v>
      </c>
      <c r="D4" s="20">
        <v>-233303.59</v>
      </c>
      <c r="E4" s="21">
        <v>1</v>
      </c>
      <c r="F4" s="20">
        <v>-3328.25</v>
      </c>
      <c r="G4" s="20">
        <v>-233303.59</v>
      </c>
      <c r="H4" s="20">
        <v>-229975.34</v>
      </c>
      <c r="I4" s="22">
        <f aca="true" t="shared" si="1" ref="I4:I35">$I$3</f>
        <v>-300000</v>
      </c>
      <c r="J4" s="23">
        <f>IF(I4&lt;H4,0,H4-I4)</f>
        <v>0</v>
      </c>
      <c r="K4" s="24">
        <f aca="true" t="shared" si="2" ref="K4:K35">$K$3</f>
        <v>3</v>
      </c>
      <c r="L4" s="22">
        <f>J4*K4/360*E4/100</f>
        <v>0</v>
      </c>
      <c r="M4" s="29">
        <f>IF(L4&lt;0,H4-L4*360*100/(K4*E4),0)</f>
        <v>0</v>
      </c>
    </row>
    <row r="5" spans="1:13" ht="13.5" customHeight="1">
      <c r="A5" s="40">
        <f t="shared" si="0"/>
        <v>3</v>
      </c>
      <c r="B5" s="19">
        <v>35613</v>
      </c>
      <c r="C5" s="20">
        <v>-61213.58</v>
      </c>
      <c r="D5" s="20">
        <v>-294517.17</v>
      </c>
      <c r="E5" s="21">
        <v>1</v>
      </c>
      <c r="F5" s="20">
        <v>-61213.58</v>
      </c>
      <c r="G5" s="20">
        <v>-294517.17</v>
      </c>
      <c r="H5" s="20">
        <v>-233303.59</v>
      </c>
      <c r="I5" s="22">
        <f t="shared" si="1"/>
        <v>-300000</v>
      </c>
      <c r="J5" s="23">
        <f aca="true" t="shared" si="3" ref="J5:J66">IF(I5&lt;H5,0,H5-I5)</f>
        <v>0</v>
      </c>
      <c r="K5" s="24">
        <f t="shared" si="2"/>
        <v>3</v>
      </c>
      <c r="L5" s="22">
        <f aca="true" t="shared" si="4" ref="L5:L35">J5*K5/360*E5/100</f>
        <v>0</v>
      </c>
      <c r="M5" s="29">
        <f>IF(L5&lt;0,H5-L5*360*100/(K5*E5),0)</f>
        <v>0</v>
      </c>
    </row>
    <row r="6" spans="1:13" ht="13.5" customHeight="1">
      <c r="A6" s="40">
        <f t="shared" si="0"/>
        <v>4</v>
      </c>
      <c r="B6" s="19">
        <v>35614</v>
      </c>
      <c r="C6" s="20">
        <v>563.06</v>
      </c>
      <c r="D6" s="20">
        <v>-293954.11</v>
      </c>
      <c r="E6" s="21">
        <v>1</v>
      </c>
      <c r="F6" s="20">
        <v>-185.12</v>
      </c>
      <c r="G6" s="20">
        <v>-294702.29</v>
      </c>
      <c r="H6" s="20">
        <v>-294517.17</v>
      </c>
      <c r="I6" s="22">
        <f t="shared" si="1"/>
        <v>-300000</v>
      </c>
      <c r="J6" s="23">
        <f t="shared" si="3"/>
        <v>0</v>
      </c>
      <c r="K6" s="24">
        <f t="shared" si="2"/>
        <v>3</v>
      </c>
      <c r="L6" s="22">
        <f t="shared" si="4"/>
        <v>0</v>
      </c>
      <c r="M6" s="29">
        <f aca="true" t="shared" si="5" ref="M6:M66">IF(L6&lt;0,H6-L6*360*100/(K6*E6),0)</f>
        <v>0</v>
      </c>
    </row>
    <row r="7" spans="1:13" ht="13.5" customHeight="1">
      <c r="A7" s="40">
        <f t="shared" si="0"/>
        <v>5</v>
      </c>
      <c r="B7" s="19">
        <v>35615</v>
      </c>
      <c r="C7" s="20">
        <v>25436.56</v>
      </c>
      <c r="D7" s="20">
        <v>-268517.55</v>
      </c>
      <c r="E7" s="21">
        <v>1</v>
      </c>
      <c r="F7" s="20">
        <v>748.18</v>
      </c>
      <c r="G7" s="20">
        <v>-293954.11</v>
      </c>
      <c r="H7" s="20">
        <v>-294702.29</v>
      </c>
      <c r="I7" s="22">
        <f t="shared" si="1"/>
        <v>-300000</v>
      </c>
      <c r="J7" s="23">
        <f t="shared" si="3"/>
        <v>0</v>
      </c>
      <c r="K7" s="24">
        <f t="shared" si="2"/>
        <v>3</v>
      </c>
      <c r="L7" s="22">
        <f t="shared" si="4"/>
        <v>0</v>
      </c>
      <c r="M7" s="29">
        <f t="shared" si="5"/>
        <v>0</v>
      </c>
    </row>
    <row r="8" spans="1:13" ht="13.5" customHeight="1">
      <c r="A8" s="40">
        <f t="shared" si="0"/>
        <v>6</v>
      </c>
      <c r="B8" s="19">
        <v>35618</v>
      </c>
      <c r="C8" s="20">
        <v>10562.2</v>
      </c>
      <c r="D8" s="20">
        <v>-257955.35</v>
      </c>
      <c r="E8" s="21">
        <v>3</v>
      </c>
      <c r="F8" s="20">
        <v>9649.25</v>
      </c>
      <c r="G8" s="20">
        <v>-284304.86</v>
      </c>
      <c r="H8" s="20">
        <v>-293954.11</v>
      </c>
      <c r="I8" s="22">
        <f t="shared" si="1"/>
        <v>-300000</v>
      </c>
      <c r="J8" s="23">
        <f t="shared" si="3"/>
        <v>0</v>
      </c>
      <c r="K8" s="24">
        <f t="shared" si="2"/>
        <v>3</v>
      </c>
      <c r="L8" s="22">
        <f t="shared" si="4"/>
        <v>0</v>
      </c>
      <c r="M8" s="29">
        <f t="shared" si="5"/>
        <v>0</v>
      </c>
    </row>
    <row r="9" spans="1:13" ht="13.5" customHeight="1">
      <c r="A9" s="40">
        <f t="shared" si="0"/>
        <v>7</v>
      </c>
      <c r="B9" s="19">
        <v>35619</v>
      </c>
      <c r="C9" s="20">
        <v>30565.39</v>
      </c>
      <c r="D9" s="20">
        <v>-227389.96</v>
      </c>
      <c r="E9" s="21">
        <v>1</v>
      </c>
      <c r="F9" s="20">
        <v>24539.63</v>
      </c>
      <c r="G9" s="20">
        <v>-259765.23</v>
      </c>
      <c r="H9" s="20">
        <v>-284304.86</v>
      </c>
      <c r="I9" s="22">
        <f t="shared" si="1"/>
        <v>-300000</v>
      </c>
      <c r="J9" s="23">
        <f t="shared" si="3"/>
        <v>0</v>
      </c>
      <c r="K9" s="24">
        <f t="shared" si="2"/>
        <v>3</v>
      </c>
      <c r="L9" s="22">
        <f t="shared" si="4"/>
        <v>0</v>
      </c>
      <c r="M9" s="29">
        <f t="shared" si="5"/>
        <v>0</v>
      </c>
    </row>
    <row r="10" spans="1:13" ht="13.5" customHeight="1">
      <c r="A10" s="40">
        <f t="shared" si="0"/>
        <v>8</v>
      </c>
      <c r="B10" s="19">
        <v>35620</v>
      </c>
      <c r="C10" s="20">
        <v>-18120.51</v>
      </c>
      <c r="D10" s="20">
        <v>-245510.47</v>
      </c>
      <c r="E10" s="21">
        <v>1</v>
      </c>
      <c r="F10" s="20">
        <v>14254.76</v>
      </c>
      <c r="G10" s="20">
        <v>-245510.47</v>
      </c>
      <c r="H10" s="20">
        <v>-259765.23</v>
      </c>
      <c r="I10" s="22">
        <f t="shared" si="1"/>
        <v>-300000</v>
      </c>
      <c r="J10" s="23">
        <f t="shared" si="3"/>
        <v>0</v>
      </c>
      <c r="K10" s="24">
        <f t="shared" si="2"/>
        <v>3</v>
      </c>
      <c r="L10" s="22">
        <f t="shared" si="4"/>
        <v>0</v>
      </c>
      <c r="M10" s="29">
        <f t="shared" si="5"/>
        <v>0</v>
      </c>
    </row>
    <row r="11" spans="1:13" ht="13.5" customHeight="1">
      <c r="A11" s="40">
        <f t="shared" si="0"/>
        <v>9</v>
      </c>
      <c r="B11" s="19">
        <v>35621</v>
      </c>
      <c r="C11" s="20">
        <v>-16698</v>
      </c>
      <c r="D11" s="20">
        <v>-262208.47</v>
      </c>
      <c r="E11" s="21">
        <v>1</v>
      </c>
      <c r="F11" s="20">
        <v>-24587</v>
      </c>
      <c r="G11" s="20">
        <v>-270097.47</v>
      </c>
      <c r="H11" s="20">
        <v>-245510.47</v>
      </c>
      <c r="I11" s="22">
        <f t="shared" si="1"/>
        <v>-300000</v>
      </c>
      <c r="J11" s="23">
        <f t="shared" si="3"/>
        <v>0</v>
      </c>
      <c r="K11" s="24">
        <f t="shared" si="2"/>
        <v>3</v>
      </c>
      <c r="L11" s="22">
        <f t="shared" si="4"/>
        <v>0</v>
      </c>
      <c r="M11" s="29">
        <f t="shared" si="5"/>
        <v>0</v>
      </c>
    </row>
    <row r="12" spans="1:13" ht="13.5" customHeight="1">
      <c r="A12" s="40">
        <f t="shared" si="0"/>
        <v>10</v>
      </c>
      <c r="B12" s="19">
        <v>35622</v>
      </c>
      <c r="C12" s="20">
        <v>614.63</v>
      </c>
      <c r="D12" s="20">
        <v>-261593.84</v>
      </c>
      <c r="E12" s="21">
        <v>1</v>
      </c>
      <c r="F12" s="20">
        <v>7564.96</v>
      </c>
      <c r="G12" s="20">
        <v>-262532.51</v>
      </c>
      <c r="H12" s="20">
        <v>-270097.47</v>
      </c>
      <c r="I12" s="22">
        <f t="shared" si="1"/>
        <v>-300000</v>
      </c>
      <c r="J12" s="23">
        <f t="shared" si="3"/>
        <v>0</v>
      </c>
      <c r="K12" s="24">
        <f t="shared" si="2"/>
        <v>3</v>
      </c>
      <c r="L12" s="22">
        <f t="shared" si="4"/>
        <v>0</v>
      </c>
      <c r="M12" s="29">
        <f t="shared" si="5"/>
        <v>0</v>
      </c>
    </row>
    <row r="13" spans="1:13" ht="13.5" customHeight="1">
      <c r="A13" s="40">
        <f t="shared" si="0"/>
        <v>11</v>
      </c>
      <c r="B13" s="19">
        <v>35625</v>
      </c>
      <c r="C13" s="20">
        <v>-6202.29</v>
      </c>
      <c r="D13" s="20">
        <v>-267796.13</v>
      </c>
      <c r="E13" s="21">
        <v>3</v>
      </c>
      <c r="F13" s="20">
        <v>-5263.62</v>
      </c>
      <c r="G13" s="20">
        <v>-267796.13</v>
      </c>
      <c r="H13" s="20">
        <v>-262532.51</v>
      </c>
      <c r="I13" s="22">
        <f t="shared" si="1"/>
        <v>-300000</v>
      </c>
      <c r="J13" s="23">
        <f t="shared" si="3"/>
        <v>0</v>
      </c>
      <c r="K13" s="24">
        <f t="shared" si="2"/>
        <v>3</v>
      </c>
      <c r="L13" s="22">
        <f t="shared" si="4"/>
        <v>0</v>
      </c>
      <c r="M13" s="29">
        <f t="shared" si="5"/>
        <v>0</v>
      </c>
    </row>
    <row r="14" spans="1:13" ht="13.5" customHeight="1">
      <c r="A14" s="40">
        <f t="shared" si="0"/>
        <v>12</v>
      </c>
      <c r="B14" s="19">
        <v>35626</v>
      </c>
      <c r="C14" s="20">
        <v>-1479.92</v>
      </c>
      <c r="D14" s="20">
        <v>-269276.05</v>
      </c>
      <c r="E14" s="21">
        <v>1</v>
      </c>
      <c r="F14" s="20">
        <v>-1479.92</v>
      </c>
      <c r="G14" s="20">
        <v>-269276.05</v>
      </c>
      <c r="H14" s="20">
        <v>-267796.13</v>
      </c>
      <c r="I14" s="22">
        <f t="shared" si="1"/>
        <v>-300000</v>
      </c>
      <c r="J14" s="23">
        <f t="shared" si="3"/>
        <v>0</v>
      </c>
      <c r="K14" s="24">
        <f t="shared" si="2"/>
        <v>3</v>
      </c>
      <c r="L14" s="22">
        <f t="shared" si="4"/>
        <v>0</v>
      </c>
      <c r="M14" s="29">
        <f t="shared" si="5"/>
        <v>0</v>
      </c>
    </row>
    <row r="15" spans="1:13" ht="13.5" customHeight="1">
      <c r="A15" s="40">
        <f t="shared" si="0"/>
        <v>13</v>
      </c>
      <c r="B15" s="19">
        <v>35627</v>
      </c>
      <c r="C15" s="20">
        <v>563.5</v>
      </c>
      <c r="D15" s="20">
        <v>-268712.55</v>
      </c>
      <c r="E15" s="21">
        <v>1</v>
      </c>
      <c r="F15" s="20">
        <v>563.5</v>
      </c>
      <c r="G15" s="20">
        <v>-268712.55</v>
      </c>
      <c r="H15" s="20">
        <v>-269276.05</v>
      </c>
      <c r="I15" s="22">
        <f t="shared" si="1"/>
        <v>-300000</v>
      </c>
      <c r="J15" s="23">
        <f t="shared" si="3"/>
        <v>0</v>
      </c>
      <c r="K15" s="24">
        <f t="shared" si="2"/>
        <v>3</v>
      </c>
      <c r="L15" s="22">
        <f t="shared" si="4"/>
        <v>0</v>
      </c>
      <c r="M15" s="29">
        <f t="shared" si="5"/>
        <v>0</v>
      </c>
    </row>
    <row r="16" spans="1:13" ht="13.5" customHeight="1">
      <c r="A16" s="40">
        <f t="shared" si="0"/>
        <v>14</v>
      </c>
      <c r="B16" s="19">
        <v>35628</v>
      </c>
      <c r="C16" s="20">
        <v>50091.34</v>
      </c>
      <c r="D16" s="20">
        <v>-218621.21</v>
      </c>
      <c r="E16" s="21">
        <v>1</v>
      </c>
      <c r="F16" s="20">
        <v>36176.34</v>
      </c>
      <c r="G16" s="20">
        <v>-232536.21</v>
      </c>
      <c r="H16" s="20">
        <v>-268712.55</v>
      </c>
      <c r="I16" s="22">
        <f t="shared" si="1"/>
        <v>-300000</v>
      </c>
      <c r="J16" s="23">
        <f t="shared" si="3"/>
        <v>0</v>
      </c>
      <c r="K16" s="24">
        <f t="shared" si="2"/>
        <v>3</v>
      </c>
      <c r="L16" s="22">
        <f t="shared" si="4"/>
        <v>0</v>
      </c>
      <c r="M16" s="29">
        <f t="shared" si="5"/>
        <v>0</v>
      </c>
    </row>
    <row r="17" spans="1:13" ht="13.5" customHeight="1">
      <c r="A17" s="40">
        <f t="shared" si="0"/>
        <v>15</v>
      </c>
      <c r="B17" s="19">
        <v>35629</v>
      </c>
      <c r="C17" s="20">
        <v>62571.4</v>
      </c>
      <c r="D17" s="20">
        <v>-156049.81</v>
      </c>
      <c r="E17" s="21">
        <v>1</v>
      </c>
      <c r="F17" s="20">
        <v>76486.4</v>
      </c>
      <c r="G17" s="20">
        <v>-156049.81</v>
      </c>
      <c r="H17" s="20">
        <v>-232536.21</v>
      </c>
      <c r="I17" s="22">
        <f t="shared" si="1"/>
        <v>-300000</v>
      </c>
      <c r="J17" s="23">
        <f t="shared" si="3"/>
        <v>0</v>
      </c>
      <c r="K17" s="24">
        <f t="shared" si="2"/>
        <v>3</v>
      </c>
      <c r="L17" s="22">
        <f t="shared" si="4"/>
        <v>0</v>
      </c>
      <c r="M17" s="29">
        <f t="shared" si="5"/>
        <v>0</v>
      </c>
    </row>
    <row r="18" spans="1:13" ht="13.5" customHeight="1">
      <c r="A18" s="40">
        <f t="shared" si="0"/>
        <v>16</v>
      </c>
      <c r="B18" s="19">
        <v>35632</v>
      </c>
      <c r="C18" s="20">
        <v>25919.85</v>
      </c>
      <c r="D18" s="20">
        <v>-130129.96</v>
      </c>
      <c r="E18" s="21">
        <v>3</v>
      </c>
      <c r="F18" s="20">
        <v>22483.65</v>
      </c>
      <c r="G18" s="20">
        <v>-133566.16</v>
      </c>
      <c r="H18" s="20">
        <v>-156049.81</v>
      </c>
      <c r="I18" s="22">
        <f t="shared" si="1"/>
        <v>-300000</v>
      </c>
      <c r="J18" s="23">
        <f t="shared" si="3"/>
        <v>0</v>
      </c>
      <c r="K18" s="24">
        <f t="shared" si="2"/>
        <v>3</v>
      </c>
      <c r="L18" s="22">
        <f t="shared" si="4"/>
        <v>0</v>
      </c>
      <c r="M18" s="29">
        <f t="shared" si="5"/>
        <v>0</v>
      </c>
    </row>
    <row r="19" spans="1:13" ht="13.5" customHeight="1">
      <c r="A19" s="40">
        <f t="shared" si="0"/>
        <v>17</v>
      </c>
      <c r="B19" s="19">
        <v>35633</v>
      </c>
      <c r="C19" s="20">
        <v>-54489.33</v>
      </c>
      <c r="D19" s="20">
        <v>-184619.29</v>
      </c>
      <c r="E19" s="21">
        <v>1</v>
      </c>
      <c r="F19" s="20">
        <v>-58350.45</v>
      </c>
      <c r="G19" s="20">
        <v>-191916.61</v>
      </c>
      <c r="H19" s="20">
        <v>-133566.16</v>
      </c>
      <c r="I19" s="22">
        <f t="shared" si="1"/>
        <v>-300000</v>
      </c>
      <c r="J19" s="23">
        <f t="shared" si="3"/>
        <v>0</v>
      </c>
      <c r="K19" s="24">
        <f t="shared" si="2"/>
        <v>3</v>
      </c>
      <c r="L19" s="22">
        <f t="shared" si="4"/>
        <v>0</v>
      </c>
      <c r="M19" s="29">
        <f t="shared" si="5"/>
        <v>0</v>
      </c>
    </row>
    <row r="20" spans="1:13" ht="13.5" customHeight="1">
      <c r="A20" s="40">
        <f t="shared" si="0"/>
        <v>18</v>
      </c>
      <c r="B20" s="19">
        <v>35634</v>
      </c>
      <c r="C20" s="20">
        <v>-21504.1</v>
      </c>
      <c r="D20" s="20">
        <v>-206123.39</v>
      </c>
      <c r="E20" s="21">
        <v>1</v>
      </c>
      <c r="F20" s="20">
        <v>-14206.78</v>
      </c>
      <c r="G20" s="20">
        <v>-206123.39</v>
      </c>
      <c r="H20" s="20">
        <v>-191916.61</v>
      </c>
      <c r="I20" s="22">
        <f t="shared" si="1"/>
        <v>-300000</v>
      </c>
      <c r="J20" s="23">
        <f t="shared" si="3"/>
        <v>0</v>
      </c>
      <c r="K20" s="24">
        <f t="shared" si="2"/>
        <v>3</v>
      </c>
      <c r="L20" s="22">
        <f t="shared" si="4"/>
        <v>0</v>
      </c>
      <c r="M20" s="29">
        <f t="shared" si="5"/>
        <v>0</v>
      </c>
    </row>
    <row r="21" spans="1:13" ht="13.5" customHeight="1">
      <c r="A21" s="40">
        <f t="shared" si="0"/>
        <v>19</v>
      </c>
      <c r="B21" s="19">
        <v>35635</v>
      </c>
      <c r="C21" s="20">
        <v>-50336.14</v>
      </c>
      <c r="D21" s="20">
        <v>-256459.53</v>
      </c>
      <c r="E21" s="21">
        <v>1</v>
      </c>
      <c r="F21" s="20">
        <v>-50336.14</v>
      </c>
      <c r="G21" s="20">
        <v>-256459.53</v>
      </c>
      <c r="H21" s="20">
        <v>-206123.39</v>
      </c>
      <c r="I21" s="22">
        <f t="shared" si="1"/>
        <v>-300000</v>
      </c>
      <c r="J21" s="23">
        <f t="shared" si="3"/>
        <v>0</v>
      </c>
      <c r="K21" s="24">
        <f t="shared" si="2"/>
        <v>3</v>
      </c>
      <c r="L21" s="22">
        <f t="shared" si="4"/>
        <v>0</v>
      </c>
      <c r="M21" s="29">
        <f t="shared" si="5"/>
        <v>0</v>
      </c>
    </row>
    <row r="22" spans="1:13" ht="13.5" customHeight="1">
      <c r="A22" s="40">
        <f t="shared" si="0"/>
        <v>20</v>
      </c>
      <c r="B22" s="19">
        <v>35636</v>
      </c>
      <c r="C22" s="20">
        <v>6296.24</v>
      </c>
      <c r="D22" s="20">
        <v>-250163.29</v>
      </c>
      <c r="E22" s="21">
        <v>1</v>
      </c>
      <c r="F22" s="20">
        <v>5186.2</v>
      </c>
      <c r="G22" s="20">
        <v>-251273.33</v>
      </c>
      <c r="H22" s="20">
        <v>-256459.53</v>
      </c>
      <c r="I22" s="22">
        <f t="shared" si="1"/>
        <v>-300000</v>
      </c>
      <c r="J22" s="23">
        <f t="shared" si="3"/>
        <v>0</v>
      </c>
      <c r="K22" s="24">
        <f t="shared" si="2"/>
        <v>3</v>
      </c>
      <c r="L22" s="22">
        <f t="shared" si="4"/>
        <v>0</v>
      </c>
      <c r="M22" s="29">
        <f t="shared" si="5"/>
        <v>0</v>
      </c>
    </row>
    <row r="23" spans="1:13" ht="13.5" customHeight="1">
      <c r="A23" s="40">
        <f t="shared" si="0"/>
        <v>21</v>
      </c>
      <c r="B23" s="19">
        <v>35639</v>
      </c>
      <c r="C23" s="20">
        <v>3821.97</v>
      </c>
      <c r="D23" s="20">
        <v>-246341.32</v>
      </c>
      <c r="E23" s="21">
        <v>3</v>
      </c>
      <c r="F23" s="20">
        <v>-9012.74</v>
      </c>
      <c r="G23" s="20">
        <v>-260286.07</v>
      </c>
      <c r="H23" s="20">
        <v>-251273.33</v>
      </c>
      <c r="I23" s="22">
        <f t="shared" si="1"/>
        <v>-300000</v>
      </c>
      <c r="J23" s="23">
        <f t="shared" si="3"/>
        <v>0</v>
      </c>
      <c r="K23" s="24">
        <f t="shared" si="2"/>
        <v>3</v>
      </c>
      <c r="L23" s="22">
        <f t="shared" si="4"/>
        <v>0</v>
      </c>
      <c r="M23" s="29">
        <f t="shared" si="5"/>
        <v>0</v>
      </c>
    </row>
    <row r="24" spans="1:13" ht="13.5" customHeight="1">
      <c r="A24" s="40">
        <f t="shared" si="0"/>
        <v>22</v>
      </c>
      <c r="B24" s="19">
        <v>35640</v>
      </c>
      <c r="C24" s="20">
        <v>0</v>
      </c>
      <c r="D24" s="20">
        <v>-246341.32</v>
      </c>
      <c r="E24" s="21">
        <v>1</v>
      </c>
      <c r="F24" s="20">
        <v>13944.75</v>
      </c>
      <c r="G24" s="20">
        <v>-246341.32</v>
      </c>
      <c r="H24" s="20">
        <v>-260286.07</v>
      </c>
      <c r="I24" s="22">
        <f t="shared" si="1"/>
        <v>-300000</v>
      </c>
      <c r="J24" s="23">
        <f t="shared" si="3"/>
        <v>0</v>
      </c>
      <c r="K24" s="24">
        <f t="shared" si="2"/>
        <v>3</v>
      </c>
      <c r="L24" s="22">
        <f t="shared" si="4"/>
        <v>0</v>
      </c>
      <c r="M24" s="29">
        <f t="shared" si="5"/>
        <v>0</v>
      </c>
    </row>
    <row r="25" spans="1:13" ht="13.5" customHeight="1">
      <c r="A25" s="40">
        <f t="shared" si="0"/>
        <v>23</v>
      </c>
      <c r="B25" s="19">
        <v>35641</v>
      </c>
      <c r="C25" s="20">
        <v>-5156.08</v>
      </c>
      <c r="D25" s="20">
        <v>-251497.4</v>
      </c>
      <c r="E25" s="21">
        <v>1</v>
      </c>
      <c r="F25" s="20">
        <v>-3627.49</v>
      </c>
      <c r="G25" s="20">
        <v>-249968.81</v>
      </c>
      <c r="H25" s="20">
        <v>-246341.32</v>
      </c>
      <c r="I25" s="22">
        <f t="shared" si="1"/>
        <v>-300000</v>
      </c>
      <c r="J25" s="23">
        <f t="shared" si="3"/>
        <v>0</v>
      </c>
      <c r="K25" s="24">
        <f t="shared" si="2"/>
        <v>3</v>
      </c>
      <c r="L25" s="22">
        <f t="shared" si="4"/>
        <v>0</v>
      </c>
      <c r="M25" s="29">
        <f t="shared" si="5"/>
        <v>0</v>
      </c>
    </row>
    <row r="26" spans="1:13" ht="13.5" customHeight="1">
      <c r="A26" s="40">
        <f t="shared" si="0"/>
        <v>24</v>
      </c>
      <c r="B26" s="19">
        <v>35642</v>
      </c>
      <c r="C26" s="20">
        <v>7585.17</v>
      </c>
      <c r="D26" s="20">
        <v>-243912.23</v>
      </c>
      <c r="E26" s="21">
        <v>0</v>
      </c>
      <c r="F26" s="20">
        <v>0</v>
      </c>
      <c r="G26" s="20">
        <v>-249968.81</v>
      </c>
      <c r="H26" s="20">
        <v>-249968.81</v>
      </c>
      <c r="I26" s="22">
        <f t="shared" si="1"/>
        <v>-300000</v>
      </c>
      <c r="J26" s="23">
        <f t="shared" si="3"/>
        <v>0</v>
      </c>
      <c r="K26" s="24">
        <f t="shared" si="2"/>
        <v>3</v>
      </c>
      <c r="L26" s="22">
        <f t="shared" si="4"/>
        <v>0</v>
      </c>
      <c r="M26" s="29">
        <f t="shared" si="5"/>
        <v>0</v>
      </c>
    </row>
    <row r="27" spans="1:13" ht="13.5" customHeight="1">
      <c r="A27" s="40">
        <f t="shared" si="0"/>
        <v>25</v>
      </c>
      <c r="B27" s="19">
        <v>35643</v>
      </c>
      <c r="C27" s="20">
        <v>-28226.41</v>
      </c>
      <c r="D27" s="20">
        <v>-272138.64</v>
      </c>
      <c r="E27" s="21">
        <v>1</v>
      </c>
      <c r="F27" s="20">
        <v>-22169.83</v>
      </c>
      <c r="G27" s="20">
        <v>-272138.64</v>
      </c>
      <c r="H27" s="20">
        <v>-249968.81</v>
      </c>
      <c r="I27" s="22">
        <f t="shared" si="1"/>
        <v>-300000</v>
      </c>
      <c r="J27" s="23">
        <f t="shared" si="3"/>
        <v>0</v>
      </c>
      <c r="K27" s="24">
        <f t="shared" si="2"/>
        <v>3</v>
      </c>
      <c r="L27" s="22">
        <f t="shared" si="4"/>
        <v>0</v>
      </c>
      <c r="M27" s="29">
        <f t="shared" si="5"/>
        <v>0</v>
      </c>
    </row>
    <row r="28" spans="1:13" ht="13.5" customHeight="1">
      <c r="A28" s="40">
        <f t="shared" si="0"/>
        <v>26</v>
      </c>
      <c r="B28" s="19">
        <v>35646</v>
      </c>
      <c r="C28" s="20">
        <v>633.94</v>
      </c>
      <c r="D28" s="20">
        <v>-271504.7</v>
      </c>
      <c r="E28" s="21">
        <v>3</v>
      </c>
      <c r="F28" s="20">
        <v>633.94</v>
      </c>
      <c r="G28" s="20">
        <v>-271504.7</v>
      </c>
      <c r="H28" s="20">
        <v>-272138.64</v>
      </c>
      <c r="I28" s="22">
        <f t="shared" si="1"/>
        <v>-300000</v>
      </c>
      <c r="J28" s="23">
        <f t="shared" si="3"/>
        <v>0</v>
      </c>
      <c r="K28" s="24">
        <f t="shared" si="2"/>
        <v>3</v>
      </c>
      <c r="L28" s="22">
        <f t="shared" si="4"/>
        <v>0</v>
      </c>
      <c r="M28" s="29">
        <f t="shared" si="5"/>
        <v>0</v>
      </c>
    </row>
    <row r="29" spans="1:13" ht="13.5" customHeight="1">
      <c r="A29" s="40">
        <f t="shared" si="0"/>
        <v>27</v>
      </c>
      <c r="B29" s="19">
        <v>35647</v>
      </c>
      <c r="C29" s="20">
        <v>9229.54</v>
      </c>
      <c r="D29" s="20">
        <v>-262275.16</v>
      </c>
      <c r="E29" s="21">
        <v>1</v>
      </c>
      <c r="F29" s="20">
        <v>3707.24</v>
      </c>
      <c r="G29" s="20">
        <v>-267797.46</v>
      </c>
      <c r="H29" s="20">
        <v>-271504.7</v>
      </c>
      <c r="I29" s="22">
        <f t="shared" si="1"/>
        <v>-300000</v>
      </c>
      <c r="J29" s="23">
        <f t="shared" si="3"/>
        <v>0</v>
      </c>
      <c r="K29" s="24">
        <f t="shared" si="2"/>
        <v>3</v>
      </c>
      <c r="L29" s="22">
        <f t="shared" si="4"/>
        <v>0</v>
      </c>
      <c r="M29" s="29">
        <f t="shared" si="5"/>
        <v>0</v>
      </c>
    </row>
    <row r="30" spans="1:13" ht="13.5" customHeight="1">
      <c r="A30" s="40">
        <f t="shared" si="0"/>
        <v>28</v>
      </c>
      <c r="B30" s="19">
        <v>35648</v>
      </c>
      <c r="C30" s="20">
        <v>-783.84</v>
      </c>
      <c r="D30" s="20">
        <v>-263059</v>
      </c>
      <c r="E30" s="21">
        <v>1</v>
      </c>
      <c r="F30" s="20">
        <v>5522.3</v>
      </c>
      <c r="G30" s="20">
        <v>-262275.16</v>
      </c>
      <c r="H30" s="20">
        <v>-267797.46</v>
      </c>
      <c r="I30" s="22">
        <f t="shared" si="1"/>
        <v>-300000</v>
      </c>
      <c r="J30" s="23">
        <f t="shared" si="3"/>
        <v>0</v>
      </c>
      <c r="K30" s="24">
        <f t="shared" si="2"/>
        <v>3</v>
      </c>
      <c r="L30" s="22">
        <f t="shared" si="4"/>
        <v>0</v>
      </c>
      <c r="M30" s="29">
        <f t="shared" si="5"/>
        <v>0</v>
      </c>
    </row>
    <row r="31" spans="1:13" ht="13.5" customHeight="1">
      <c r="A31" s="40">
        <f t="shared" si="0"/>
        <v>29</v>
      </c>
      <c r="B31" s="19">
        <v>35649</v>
      </c>
      <c r="C31" s="20">
        <v>42680.82</v>
      </c>
      <c r="D31" s="20">
        <v>-220378.18</v>
      </c>
      <c r="E31" s="21">
        <v>1</v>
      </c>
      <c r="F31" s="20">
        <v>39654.48</v>
      </c>
      <c r="G31" s="20">
        <v>-222620.68</v>
      </c>
      <c r="H31" s="20">
        <v>-262275.16</v>
      </c>
      <c r="I31" s="22">
        <f t="shared" si="1"/>
        <v>-300000</v>
      </c>
      <c r="J31" s="23">
        <f t="shared" si="3"/>
        <v>0</v>
      </c>
      <c r="K31" s="24">
        <f t="shared" si="2"/>
        <v>3</v>
      </c>
      <c r="L31" s="22">
        <f t="shared" si="4"/>
        <v>0</v>
      </c>
      <c r="M31" s="29">
        <f t="shared" si="5"/>
        <v>0</v>
      </c>
    </row>
    <row r="32" spans="1:13" ht="13.5" customHeight="1">
      <c r="A32" s="40">
        <f t="shared" si="0"/>
        <v>30</v>
      </c>
      <c r="B32" s="19">
        <v>35650</v>
      </c>
      <c r="C32" s="20">
        <v>15588.86</v>
      </c>
      <c r="D32" s="20">
        <v>-204789.32</v>
      </c>
      <c r="E32" s="21">
        <v>1</v>
      </c>
      <c r="F32" s="20">
        <v>17831.36</v>
      </c>
      <c r="G32" s="20">
        <v>-204789.32</v>
      </c>
      <c r="H32" s="20">
        <v>-222620.68</v>
      </c>
      <c r="I32" s="22">
        <f t="shared" si="1"/>
        <v>-300000</v>
      </c>
      <c r="J32" s="23">
        <f t="shared" si="3"/>
        <v>0</v>
      </c>
      <c r="K32" s="24">
        <f t="shared" si="2"/>
        <v>3</v>
      </c>
      <c r="L32" s="22">
        <f t="shared" si="4"/>
        <v>0</v>
      </c>
      <c r="M32" s="29">
        <f t="shared" si="5"/>
        <v>0</v>
      </c>
    </row>
    <row r="33" spans="1:13" ht="13.5" customHeight="1">
      <c r="A33" s="40">
        <f t="shared" si="0"/>
        <v>31</v>
      </c>
      <c r="B33" s="19">
        <v>35653</v>
      </c>
      <c r="C33" s="20">
        <v>-6639.1</v>
      </c>
      <c r="D33" s="20">
        <v>-211428.42</v>
      </c>
      <c r="E33" s="21">
        <v>3</v>
      </c>
      <c r="F33" s="20">
        <v>-6639.1</v>
      </c>
      <c r="G33" s="20">
        <v>-211428.42</v>
      </c>
      <c r="H33" s="20">
        <v>-204789.32</v>
      </c>
      <c r="I33" s="22">
        <f t="shared" si="1"/>
        <v>-300000</v>
      </c>
      <c r="J33" s="23">
        <f t="shared" si="3"/>
        <v>0</v>
      </c>
      <c r="K33" s="24">
        <f t="shared" si="2"/>
        <v>3</v>
      </c>
      <c r="L33" s="22">
        <f t="shared" si="4"/>
        <v>0</v>
      </c>
      <c r="M33" s="29">
        <f t="shared" si="5"/>
        <v>0</v>
      </c>
    </row>
    <row r="34" spans="1:13" ht="13.5" customHeight="1">
      <c r="A34" s="40">
        <f t="shared" si="0"/>
        <v>32</v>
      </c>
      <c r="B34" s="19">
        <v>35654</v>
      </c>
      <c r="C34" s="20">
        <v>27500.6</v>
      </c>
      <c r="D34" s="20">
        <v>-183927.82</v>
      </c>
      <c r="E34" s="21">
        <v>1</v>
      </c>
      <c r="F34" s="20">
        <v>-3147.1</v>
      </c>
      <c r="G34" s="20">
        <v>-214575.52</v>
      </c>
      <c r="H34" s="20">
        <v>-211428.42</v>
      </c>
      <c r="I34" s="22">
        <f t="shared" si="1"/>
        <v>-300000</v>
      </c>
      <c r="J34" s="23">
        <f t="shared" si="3"/>
        <v>0</v>
      </c>
      <c r="K34" s="24">
        <f t="shared" si="2"/>
        <v>3</v>
      </c>
      <c r="L34" s="22">
        <f t="shared" si="4"/>
        <v>0</v>
      </c>
      <c r="M34" s="29">
        <f t="shared" si="5"/>
        <v>0</v>
      </c>
    </row>
    <row r="35" spans="1:13" ht="13.5" customHeight="1">
      <c r="A35" s="40">
        <f t="shared" si="0"/>
        <v>33</v>
      </c>
      <c r="B35" s="19">
        <v>35655</v>
      </c>
      <c r="C35" s="20">
        <v>0</v>
      </c>
      <c r="D35" s="20">
        <v>-183927.82</v>
      </c>
      <c r="E35" s="21">
        <v>1</v>
      </c>
      <c r="F35" s="20">
        <v>30647.7</v>
      </c>
      <c r="G35" s="20">
        <v>-183927.82</v>
      </c>
      <c r="H35" s="20">
        <v>-214575.52</v>
      </c>
      <c r="I35" s="22">
        <f t="shared" si="1"/>
        <v>-300000</v>
      </c>
      <c r="J35" s="23">
        <f t="shared" si="3"/>
        <v>0</v>
      </c>
      <c r="K35" s="24">
        <f t="shared" si="2"/>
        <v>3</v>
      </c>
      <c r="L35" s="22">
        <f t="shared" si="4"/>
        <v>0</v>
      </c>
      <c r="M35" s="29">
        <f t="shared" si="5"/>
        <v>0</v>
      </c>
    </row>
    <row r="36" spans="1:13" ht="13.5" customHeight="1">
      <c r="A36" s="40">
        <f t="shared" si="0"/>
        <v>34</v>
      </c>
      <c r="B36" s="19">
        <v>35657</v>
      </c>
      <c r="C36" s="20">
        <v>-1502.92</v>
      </c>
      <c r="D36" s="20">
        <v>-185430.74</v>
      </c>
      <c r="E36" s="21">
        <v>2</v>
      </c>
      <c r="F36" s="20">
        <v>-1502.92</v>
      </c>
      <c r="G36" s="20">
        <v>-185430.74</v>
      </c>
      <c r="H36" s="20">
        <v>-183927.82</v>
      </c>
      <c r="I36" s="22">
        <f aca="true" t="shared" si="6" ref="I36:I66">$I$3</f>
        <v>-300000</v>
      </c>
      <c r="J36" s="23">
        <f t="shared" si="3"/>
        <v>0</v>
      </c>
      <c r="K36" s="24">
        <f aca="true" t="shared" si="7" ref="K36:K66">$K$3</f>
        <v>3</v>
      </c>
      <c r="L36" s="22">
        <f aca="true" t="shared" si="8" ref="L36:L66">J36*K36/360*E36/100</f>
        <v>0</v>
      </c>
      <c r="M36" s="29">
        <f t="shared" si="5"/>
        <v>0</v>
      </c>
    </row>
    <row r="37" spans="1:13" ht="13.5" customHeight="1">
      <c r="A37" s="40">
        <f t="shared" si="0"/>
        <v>35</v>
      </c>
      <c r="B37" s="19">
        <v>35660</v>
      </c>
      <c r="C37" s="20">
        <v>-13588</v>
      </c>
      <c r="D37" s="20">
        <v>-199018.74</v>
      </c>
      <c r="E37" s="21">
        <v>3</v>
      </c>
      <c r="F37" s="20">
        <v>-13588</v>
      </c>
      <c r="G37" s="20">
        <v>-199018.74</v>
      </c>
      <c r="H37" s="20">
        <v>-185430.74</v>
      </c>
      <c r="I37" s="22">
        <f t="shared" si="6"/>
        <v>-300000</v>
      </c>
      <c r="J37" s="23">
        <f t="shared" si="3"/>
        <v>0</v>
      </c>
      <c r="K37" s="24">
        <f t="shared" si="7"/>
        <v>3</v>
      </c>
      <c r="L37" s="22">
        <f t="shared" si="8"/>
        <v>0</v>
      </c>
      <c r="M37" s="29">
        <f t="shared" si="5"/>
        <v>0</v>
      </c>
    </row>
    <row r="38" spans="1:13" ht="13.5" customHeight="1">
      <c r="A38" s="40">
        <f t="shared" si="0"/>
        <v>36</v>
      </c>
      <c r="B38" s="19">
        <v>35661</v>
      </c>
      <c r="C38" s="20">
        <v>26772.86</v>
      </c>
      <c r="D38" s="20">
        <v>-172245.88</v>
      </c>
      <c r="E38" s="21">
        <v>1</v>
      </c>
      <c r="F38" s="20">
        <v>26772.86</v>
      </c>
      <c r="G38" s="20">
        <v>-172245.88</v>
      </c>
      <c r="H38" s="20">
        <v>-199018.74</v>
      </c>
      <c r="I38" s="22">
        <f t="shared" si="6"/>
        <v>-300000</v>
      </c>
      <c r="J38" s="23">
        <f t="shared" si="3"/>
        <v>0</v>
      </c>
      <c r="K38" s="24">
        <f t="shared" si="7"/>
        <v>3</v>
      </c>
      <c r="L38" s="22">
        <f t="shared" si="8"/>
        <v>0</v>
      </c>
      <c r="M38" s="29">
        <f t="shared" si="5"/>
        <v>0</v>
      </c>
    </row>
    <row r="39" spans="1:13" ht="13.5" customHeight="1">
      <c r="A39" s="40">
        <f t="shared" si="0"/>
        <v>37</v>
      </c>
      <c r="B39" s="19">
        <v>35662</v>
      </c>
      <c r="C39" s="20">
        <v>24958.45</v>
      </c>
      <c r="D39" s="20">
        <v>-147287.43</v>
      </c>
      <c r="E39" s="21">
        <v>1</v>
      </c>
      <c r="F39" s="20">
        <v>24958.45</v>
      </c>
      <c r="G39" s="20">
        <v>-147287.43</v>
      </c>
      <c r="H39" s="20">
        <v>-172245.88</v>
      </c>
      <c r="I39" s="22">
        <f t="shared" si="6"/>
        <v>-300000</v>
      </c>
      <c r="J39" s="23">
        <f t="shared" si="3"/>
        <v>0</v>
      </c>
      <c r="K39" s="24">
        <f t="shared" si="7"/>
        <v>3</v>
      </c>
      <c r="L39" s="22">
        <f t="shared" si="8"/>
        <v>0</v>
      </c>
      <c r="M39" s="29">
        <f t="shared" si="5"/>
        <v>0</v>
      </c>
    </row>
    <row r="40" spans="1:13" ht="13.5" customHeight="1">
      <c r="A40" s="40">
        <f t="shared" si="0"/>
        <v>38</v>
      </c>
      <c r="B40" s="19">
        <v>35664</v>
      </c>
      <c r="C40" s="20">
        <v>13541.39</v>
      </c>
      <c r="D40" s="20">
        <v>-133746.04</v>
      </c>
      <c r="E40" s="21">
        <v>2</v>
      </c>
      <c r="F40" s="20">
        <v>-195.2</v>
      </c>
      <c r="G40" s="20">
        <v>-147482.63</v>
      </c>
      <c r="H40" s="20">
        <v>-147287.43</v>
      </c>
      <c r="I40" s="22">
        <f t="shared" si="6"/>
        <v>-300000</v>
      </c>
      <c r="J40" s="23">
        <f t="shared" si="3"/>
        <v>0</v>
      </c>
      <c r="K40" s="24">
        <f t="shared" si="7"/>
        <v>3</v>
      </c>
      <c r="L40" s="22">
        <f t="shared" si="8"/>
        <v>0</v>
      </c>
      <c r="M40" s="29">
        <f t="shared" si="5"/>
        <v>0</v>
      </c>
    </row>
    <row r="41" spans="1:13" ht="13.5" customHeight="1">
      <c r="A41" s="40">
        <f t="shared" si="0"/>
        <v>39</v>
      </c>
      <c r="B41" s="19">
        <v>35667</v>
      </c>
      <c r="C41" s="20">
        <v>0</v>
      </c>
      <c r="D41" s="20">
        <v>-133746.04</v>
      </c>
      <c r="E41" s="21">
        <v>3</v>
      </c>
      <c r="F41" s="20">
        <v>13736.59</v>
      </c>
      <c r="G41" s="20">
        <v>-133746.04</v>
      </c>
      <c r="H41" s="20">
        <v>-147482.63</v>
      </c>
      <c r="I41" s="22">
        <f t="shared" si="6"/>
        <v>-300000</v>
      </c>
      <c r="J41" s="23">
        <f t="shared" si="3"/>
        <v>0</v>
      </c>
      <c r="K41" s="24">
        <f t="shared" si="7"/>
        <v>3</v>
      </c>
      <c r="L41" s="22">
        <f t="shared" si="8"/>
        <v>0</v>
      </c>
      <c r="M41" s="29">
        <f t="shared" si="5"/>
        <v>0</v>
      </c>
    </row>
    <row r="42" spans="1:13" ht="13.5" customHeight="1">
      <c r="A42" s="40">
        <f t="shared" si="0"/>
        <v>40</v>
      </c>
      <c r="B42" s="19">
        <v>35668</v>
      </c>
      <c r="C42" s="20">
        <v>195.64</v>
      </c>
      <c r="D42" s="20">
        <v>-133550.4</v>
      </c>
      <c r="E42" s="21">
        <v>1</v>
      </c>
      <c r="F42" s="20">
        <v>195.64</v>
      </c>
      <c r="G42" s="20">
        <v>-133550.4</v>
      </c>
      <c r="H42" s="20">
        <v>-133746.04</v>
      </c>
      <c r="I42" s="22">
        <f t="shared" si="6"/>
        <v>-300000</v>
      </c>
      <c r="J42" s="23">
        <f t="shared" si="3"/>
        <v>0</v>
      </c>
      <c r="K42" s="24">
        <f t="shared" si="7"/>
        <v>3</v>
      </c>
      <c r="L42" s="22">
        <f t="shared" si="8"/>
        <v>0</v>
      </c>
      <c r="M42" s="29">
        <f t="shared" si="5"/>
        <v>0</v>
      </c>
    </row>
    <row r="43" spans="1:13" ht="13.5" customHeight="1">
      <c r="A43" s="40">
        <f t="shared" si="0"/>
        <v>41</v>
      </c>
      <c r="B43" s="19">
        <v>35669</v>
      </c>
      <c r="C43" s="20">
        <v>-135224.61</v>
      </c>
      <c r="D43" s="20">
        <v>-268775.01</v>
      </c>
      <c r="E43" s="21">
        <v>1</v>
      </c>
      <c r="F43" s="20">
        <v>-151069.11</v>
      </c>
      <c r="G43" s="20">
        <v>-284619.51</v>
      </c>
      <c r="H43" s="20">
        <v>-133550.4</v>
      </c>
      <c r="I43" s="22">
        <f t="shared" si="6"/>
        <v>-300000</v>
      </c>
      <c r="J43" s="23">
        <f t="shared" si="3"/>
        <v>0</v>
      </c>
      <c r="K43" s="24">
        <f t="shared" si="7"/>
        <v>3</v>
      </c>
      <c r="L43" s="22">
        <f t="shared" si="8"/>
        <v>0</v>
      </c>
      <c r="M43" s="29">
        <f t="shared" si="5"/>
        <v>0</v>
      </c>
    </row>
    <row r="44" spans="1:13" ht="13.5" customHeight="1">
      <c r="A44" s="40">
        <f t="shared" si="0"/>
        <v>42</v>
      </c>
      <c r="B44" s="19">
        <v>35670</v>
      </c>
      <c r="C44" s="20">
        <v>1691.57</v>
      </c>
      <c r="D44" s="20">
        <v>-267083.44</v>
      </c>
      <c r="E44" s="21">
        <v>1</v>
      </c>
      <c r="F44" s="20">
        <v>34126.9</v>
      </c>
      <c r="G44" s="20">
        <v>-250492.61</v>
      </c>
      <c r="H44" s="20">
        <v>-284619.51</v>
      </c>
      <c r="I44" s="22">
        <f t="shared" si="6"/>
        <v>-300000</v>
      </c>
      <c r="J44" s="23">
        <f t="shared" si="3"/>
        <v>0</v>
      </c>
      <c r="K44" s="24">
        <f t="shared" si="7"/>
        <v>3</v>
      </c>
      <c r="L44" s="22">
        <f t="shared" si="8"/>
        <v>0</v>
      </c>
      <c r="M44" s="29">
        <f t="shared" si="5"/>
        <v>0</v>
      </c>
    </row>
    <row r="45" spans="1:13" ht="13.5" customHeight="1">
      <c r="A45" s="40">
        <f t="shared" si="0"/>
        <v>43</v>
      </c>
      <c r="B45" s="19">
        <v>35671</v>
      </c>
      <c r="C45" s="20">
        <v>-52624.78</v>
      </c>
      <c r="D45" s="20">
        <v>-319708.22</v>
      </c>
      <c r="E45" s="21">
        <v>1</v>
      </c>
      <c r="F45" s="20">
        <v>-67830.28</v>
      </c>
      <c r="G45" s="20">
        <v>-318322.89</v>
      </c>
      <c r="H45" s="20">
        <v>-250492.61</v>
      </c>
      <c r="I45" s="22">
        <f t="shared" si="6"/>
        <v>-300000</v>
      </c>
      <c r="J45" s="23">
        <f t="shared" si="3"/>
        <v>0</v>
      </c>
      <c r="K45" s="24">
        <f t="shared" si="7"/>
        <v>3</v>
      </c>
      <c r="L45" s="22">
        <f t="shared" si="8"/>
        <v>0</v>
      </c>
      <c r="M45" s="29">
        <f t="shared" si="5"/>
        <v>0</v>
      </c>
    </row>
    <row r="46" spans="1:13" ht="13.5" customHeight="1">
      <c r="A46" s="40">
        <f t="shared" si="0"/>
        <v>44</v>
      </c>
      <c r="B46" s="19">
        <v>35674</v>
      </c>
      <c r="C46" s="20">
        <v>8706.42</v>
      </c>
      <c r="D46" s="20">
        <v>-311001.8</v>
      </c>
      <c r="E46" s="21">
        <v>2</v>
      </c>
      <c r="F46" s="20">
        <v>11009.47</v>
      </c>
      <c r="G46" s="20">
        <v>-307313.42</v>
      </c>
      <c r="H46" s="20">
        <v>-318322.89</v>
      </c>
      <c r="I46" s="22">
        <f t="shared" si="6"/>
        <v>-300000</v>
      </c>
      <c r="J46" s="23">
        <f t="shared" si="3"/>
        <v>-18322.890000000014</v>
      </c>
      <c r="K46" s="24">
        <f t="shared" si="7"/>
        <v>3</v>
      </c>
      <c r="L46" s="22">
        <f t="shared" si="8"/>
        <v>-3.0538150000000024</v>
      </c>
      <c r="M46" s="29">
        <f t="shared" si="5"/>
        <v>-300000</v>
      </c>
    </row>
    <row r="47" spans="1:13" ht="13.5" customHeight="1">
      <c r="A47" s="40">
        <f t="shared" si="0"/>
        <v>45</v>
      </c>
      <c r="B47" s="19">
        <v>35675</v>
      </c>
      <c r="C47" s="20">
        <v>-20075.08</v>
      </c>
      <c r="D47" s="20">
        <v>-331076.88</v>
      </c>
      <c r="E47" s="21">
        <v>1</v>
      </c>
      <c r="F47" s="20">
        <v>-23763.46</v>
      </c>
      <c r="G47" s="20">
        <v>-331076.88</v>
      </c>
      <c r="H47" s="20">
        <v>-307313.42</v>
      </c>
      <c r="I47" s="22">
        <f t="shared" si="6"/>
        <v>-300000</v>
      </c>
      <c r="J47" s="23">
        <f t="shared" si="3"/>
        <v>-7313.419999999984</v>
      </c>
      <c r="K47" s="24">
        <f t="shared" si="7"/>
        <v>3</v>
      </c>
      <c r="L47" s="22">
        <f t="shared" si="8"/>
        <v>-0.6094516666666653</v>
      </c>
      <c r="M47" s="29">
        <f t="shared" si="5"/>
        <v>-300000</v>
      </c>
    </row>
    <row r="48" spans="1:13" ht="13.5" customHeight="1">
      <c r="A48" s="40">
        <f t="shared" si="0"/>
        <v>46</v>
      </c>
      <c r="B48" s="19">
        <v>35676</v>
      </c>
      <c r="C48" s="20">
        <v>-321.16</v>
      </c>
      <c r="D48" s="20">
        <v>-331398.04</v>
      </c>
      <c r="E48" s="21">
        <v>1</v>
      </c>
      <c r="F48" s="20">
        <v>3315.72</v>
      </c>
      <c r="G48" s="20">
        <v>-327761.16</v>
      </c>
      <c r="H48" s="20">
        <v>-331076.88</v>
      </c>
      <c r="I48" s="22">
        <f t="shared" si="6"/>
        <v>-300000</v>
      </c>
      <c r="J48" s="23">
        <f t="shared" si="3"/>
        <v>-31076.880000000005</v>
      </c>
      <c r="K48" s="24">
        <f t="shared" si="7"/>
        <v>3</v>
      </c>
      <c r="L48" s="22">
        <f t="shared" si="8"/>
        <v>-2.5897400000000004</v>
      </c>
      <c r="M48" s="29">
        <f t="shared" si="5"/>
        <v>-300000</v>
      </c>
    </row>
    <row r="49" spans="1:13" ht="13.5" customHeight="1">
      <c r="A49" s="40">
        <f t="shared" si="0"/>
        <v>47</v>
      </c>
      <c r="B49" s="19">
        <v>35677</v>
      </c>
      <c r="C49" s="20">
        <v>3636.88</v>
      </c>
      <c r="D49" s="20">
        <v>-327761.16</v>
      </c>
      <c r="E49" s="21">
        <v>0</v>
      </c>
      <c r="F49" s="20">
        <v>0</v>
      </c>
      <c r="G49" s="20">
        <v>-327761.16</v>
      </c>
      <c r="H49" s="20">
        <v>-327761.16</v>
      </c>
      <c r="I49" s="22">
        <f t="shared" si="6"/>
        <v>-300000</v>
      </c>
      <c r="J49" s="23">
        <f t="shared" si="3"/>
        <v>-27761.159999999974</v>
      </c>
      <c r="K49" s="24">
        <f t="shared" si="7"/>
        <v>3</v>
      </c>
      <c r="L49" s="22">
        <f t="shared" si="8"/>
        <v>0</v>
      </c>
      <c r="M49" s="29">
        <f t="shared" si="5"/>
        <v>0</v>
      </c>
    </row>
    <row r="50" spans="1:13" ht="13.5" customHeight="1">
      <c r="A50" s="40">
        <f t="shared" si="0"/>
        <v>48</v>
      </c>
      <c r="B50" s="19">
        <v>35678</v>
      </c>
      <c r="C50" s="20">
        <v>19857</v>
      </c>
      <c r="D50" s="20">
        <v>-307904.16</v>
      </c>
      <c r="E50" s="21">
        <v>2</v>
      </c>
      <c r="F50" s="20">
        <v>14406.75</v>
      </c>
      <c r="G50" s="20">
        <v>-313354.41</v>
      </c>
      <c r="H50" s="20">
        <v>-327761.16</v>
      </c>
      <c r="I50" s="22">
        <f t="shared" si="6"/>
        <v>-300000</v>
      </c>
      <c r="J50" s="23">
        <f t="shared" si="3"/>
        <v>-27761.159999999974</v>
      </c>
      <c r="K50" s="24">
        <f t="shared" si="7"/>
        <v>3</v>
      </c>
      <c r="L50" s="22">
        <f t="shared" si="8"/>
        <v>-4.626859999999996</v>
      </c>
      <c r="M50" s="29">
        <f t="shared" si="5"/>
        <v>-300000</v>
      </c>
    </row>
    <row r="51" spans="1:13" ht="13.5" customHeight="1">
      <c r="A51" s="40">
        <f t="shared" si="0"/>
        <v>49</v>
      </c>
      <c r="B51" s="19">
        <v>35681</v>
      </c>
      <c r="C51" s="20">
        <v>-1632.33</v>
      </c>
      <c r="D51" s="20">
        <v>-309536.49</v>
      </c>
      <c r="E51" s="21">
        <v>3</v>
      </c>
      <c r="F51" s="20">
        <v>3817.92</v>
      </c>
      <c r="G51" s="20">
        <v>-309536.49</v>
      </c>
      <c r="H51" s="20">
        <v>-313354.41</v>
      </c>
      <c r="I51" s="22">
        <f t="shared" si="6"/>
        <v>-300000</v>
      </c>
      <c r="J51" s="23">
        <f t="shared" si="3"/>
        <v>-13354.409999999974</v>
      </c>
      <c r="K51" s="24">
        <f t="shared" si="7"/>
        <v>3</v>
      </c>
      <c r="L51" s="22">
        <f t="shared" si="8"/>
        <v>-3.3386024999999937</v>
      </c>
      <c r="M51" s="29">
        <f t="shared" si="5"/>
        <v>-300000</v>
      </c>
    </row>
    <row r="52" spans="1:13" ht="13.5" customHeight="1">
      <c r="A52" s="40">
        <f t="shared" si="0"/>
        <v>50</v>
      </c>
      <c r="B52" s="19">
        <v>35682</v>
      </c>
      <c r="C52" s="20">
        <v>-9528.92</v>
      </c>
      <c r="D52" s="20">
        <v>-319065.41</v>
      </c>
      <c r="E52" s="21">
        <v>1</v>
      </c>
      <c r="F52" s="20">
        <v>-9528.92</v>
      </c>
      <c r="G52" s="20">
        <v>-319065.41</v>
      </c>
      <c r="H52" s="20">
        <v>-309536.49</v>
      </c>
      <c r="I52" s="22">
        <f t="shared" si="6"/>
        <v>-300000</v>
      </c>
      <c r="J52" s="23">
        <f t="shared" si="3"/>
        <v>-9536.48999999999</v>
      </c>
      <c r="K52" s="24">
        <f t="shared" si="7"/>
        <v>3</v>
      </c>
      <c r="L52" s="22">
        <f t="shared" si="8"/>
        <v>-0.7947074999999992</v>
      </c>
      <c r="M52" s="29">
        <f t="shared" si="5"/>
        <v>-300000</v>
      </c>
    </row>
    <row r="53" spans="1:13" ht="13.5" customHeight="1">
      <c r="A53" s="40">
        <f t="shared" si="0"/>
        <v>51</v>
      </c>
      <c r="B53" s="19">
        <v>35683</v>
      </c>
      <c r="C53" s="20">
        <v>1644.5</v>
      </c>
      <c r="D53" s="20">
        <v>-317420.91</v>
      </c>
      <c r="E53" s="21">
        <v>1</v>
      </c>
      <c r="F53" s="20">
        <v>1644.5</v>
      </c>
      <c r="G53" s="20">
        <v>-317420.91</v>
      </c>
      <c r="H53" s="20">
        <v>-319065.41</v>
      </c>
      <c r="I53" s="22">
        <f t="shared" si="6"/>
        <v>-300000</v>
      </c>
      <c r="J53" s="23">
        <f t="shared" si="3"/>
        <v>-19065.409999999974</v>
      </c>
      <c r="K53" s="24">
        <f t="shared" si="7"/>
        <v>3</v>
      </c>
      <c r="L53" s="22">
        <f t="shared" si="8"/>
        <v>-1.5887841666666644</v>
      </c>
      <c r="M53" s="29">
        <f t="shared" si="5"/>
        <v>-300000</v>
      </c>
    </row>
    <row r="54" spans="1:13" ht="13.5" customHeight="1">
      <c r="A54" s="40">
        <f t="shared" si="0"/>
        <v>52</v>
      </c>
      <c r="B54" s="19">
        <v>35684</v>
      </c>
      <c r="C54" s="20">
        <v>30367.93</v>
      </c>
      <c r="D54" s="20">
        <v>-287052.98</v>
      </c>
      <c r="E54" s="21">
        <v>1</v>
      </c>
      <c r="F54" s="20">
        <v>30367.93</v>
      </c>
      <c r="G54" s="20">
        <v>-287052.98</v>
      </c>
      <c r="H54" s="20">
        <v>-317420.91</v>
      </c>
      <c r="I54" s="22">
        <f t="shared" si="6"/>
        <v>-300000</v>
      </c>
      <c r="J54" s="23">
        <f t="shared" si="3"/>
        <v>-17420.909999999974</v>
      </c>
      <c r="K54" s="24">
        <f t="shared" si="7"/>
        <v>3</v>
      </c>
      <c r="L54" s="22">
        <f t="shared" si="8"/>
        <v>-1.4517424999999977</v>
      </c>
      <c r="M54" s="29">
        <f t="shared" si="5"/>
        <v>-300000</v>
      </c>
    </row>
    <row r="55" spans="1:13" ht="13.5" customHeight="1">
      <c r="A55" s="40">
        <f t="shared" si="0"/>
        <v>53</v>
      </c>
      <c r="B55" s="19">
        <v>35688</v>
      </c>
      <c r="C55" s="20">
        <v>3762.42</v>
      </c>
      <c r="D55" s="20">
        <v>-283290.56</v>
      </c>
      <c r="E55" s="21">
        <v>4</v>
      </c>
      <c r="F55" s="20">
        <v>-1532.7</v>
      </c>
      <c r="G55" s="20">
        <v>-288585.68</v>
      </c>
      <c r="H55" s="20">
        <v>-287052.98</v>
      </c>
      <c r="I55" s="22">
        <f t="shared" si="6"/>
        <v>-300000</v>
      </c>
      <c r="J55" s="23">
        <f t="shared" si="3"/>
        <v>0</v>
      </c>
      <c r="K55" s="24">
        <f t="shared" si="7"/>
        <v>3</v>
      </c>
      <c r="L55" s="22">
        <f t="shared" si="8"/>
        <v>0</v>
      </c>
      <c r="M55" s="29">
        <f t="shared" si="5"/>
        <v>0</v>
      </c>
    </row>
    <row r="56" spans="1:13" ht="13.5" customHeight="1">
      <c r="A56" s="40">
        <f t="shared" si="0"/>
        <v>54</v>
      </c>
      <c r="B56" s="19">
        <v>35689</v>
      </c>
      <c r="C56" s="20">
        <v>-47130.89</v>
      </c>
      <c r="D56" s="20">
        <v>-330421.45</v>
      </c>
      <c r="E56" s="21">
        <v>1</v>
      </c>
      <c r="F56" s="20">
        <v>-41835.77</v>
      </c>
      <c r="G56" s="20">
        <v>-330421.45</v>
      </c>
      <c r="H56" s="20">
        <v>-288585.68</v>
      </c>
      <c r="I56" s="22">
        <f t="shared" si="6"/>
        <v>-300000</v>
      </c>
      <c r="J56" s="23">
        <f t="shared" si="3"/>
        <v>0</v>
      </c>
      <c r="K56" s="24">
        <f t="shared" si="7"/>
        <v>3</v>
      </c>
      <c r="L56" s="22">
        <f t="shared" si="8"/>
        <v>0</v>
      </c>
      <c r="M56" s="29">
        <f t="shared" si="5"/>
        <v>0</v>
      </c>
    </row>
    <row r="57" spans="1:13" ht="13.5" customHeight="1">
      <c r="A57" s="40">
        <f t="shared" si="0"/>
        <v>55</v>
      </c>
      <c r="B57" s="19">
        <v>35690</v>
      </c>
      <c r="C57" s="20">
        <v>-18057.61</v>
      </c>
      <c r="D57" s="20">
        <v>-348479.06</v>
      </c>
      <c r="E57" s="21">
        <v>1</v>
      </c>
      <c r="F57" s="20">
        <v>-18057.61</v>
      </c>
      <c r="G57" s="20">
        <v>-348479.06</v>
      </c>
      <c r="H57" s="20">
        <v>-330421.45</v>
      </c>
      <c r="I57" s="22">
        <f t="shared" si="6"/>
        <v>-300000</v>
      </c>
      <c r="J57" s="23">
        <f t="shared" si="3"/>
        <v>-30421.45000000001</v>
      </c>
      <c r="K57" s="24">
        <f t="shared" si="7"/>
        <v>3</v>
      </c>
      <c r="L57" s="22">
        <f t="shared" si="8"/>
        <v>-2.5351208333333344</v>
      </c>
      <c r="M57" s="29">
        <f t="shared" si="5"/>
        <v>-300000</v>
      </c>
    </row>
    <row r="58" spans="1:13" ht="13.5" customHeight="1">
      <c r="A58" s="40">
        <f t="shared" si="0"/>
        <v>56</v>
      </c>
      <c r="B58" s="19">
        <v>35691</v>
      </c>
      <c r="C58" s="20">
        <v>18189.55</v>
      </c>
      <c r="D58" s="20">
        <v>-330289.51</v>
      </c>
      <c r="E58" s="21">
        <v>1</v>
      </c>
      <c r="F58" s="20">
        <v>14538.3</v>
      </c>
      <c r="G58" s="20">
        <v>-333940.76</v>
      </c>
      <c r="H58" s="20">
        <v>-348479.06</v>
      </c>
      <c r="I58" s="22">
        <f t="shared" si="6"/>
        <v>-300000</v>
      </c>
      <c r="J58" s="23">
        <f t="shared" si="3"/>
        <v>-48479.06</v>
      </c>
      <c r="K58" s="24">
        <f t="shared" si="7"/>
        <v>3</v>
      </c>
      <c r="L58" s="22">
        <f t="shared" si="8"/>
        <v>-4.039921666666666</v>
      </c>
      <c r="M58" s="29">
        <f t="shared" si="5"/>
        <v>-300000</v>
      </c>
    </row>
    <row r="59" spans="1:13" ht="13.5" customHeight="1">
      <c r="A59" s="40">
        <f t="shared" si="0"/>
        <v>57</v>
      </c>
      <c r="B59" s="19">
        <v>35692</v>
      </c>
      <c r="C59" s="20">
        <v>14989.1</v>
      </c>
      <c r="D59" s="20">
        <v>-315300.41</v>
      </c>
      <c r="E59" s="21">
        <v>1</v>
      </c>
      <c r="F59" s="20">
        <v>18640.35</v>
      </c>
      <c r="G59" s="20">
        <v>-315300.41</v>
      </c>
      <c r="H59" s="20">
        <v>-333940.76</v>
      </c>
      <c r="I59" s="22">
        <f t="shared" si="6"/>
        <v>-300000</v>
      </c>
      <c r="J59" s="23">
        <f t="shared" si="3"/>
        <v>-33940.76000000001</v>
      </c>
      <c r="K59" s="24">
        <f t="shared" si="7"/>
        <v>3</v>
      </c>
      <c r="L59" s="22">
        <f t="shared" si="8"/>
        <v>-2.8283966666666673</v>
      </c>
      <c r="M59" s="29">
        <f t="shared" si="5"/>
        <v>-300000</v>
      </c>
    </row>
    <row r="60" spans="1:13" ht="13.5" customHeight="1">
      <c r="A60" s="40">
        <f t="shared" si="0"/>
        <v>58</v>
      </c>
      <c r="B60" s="19">
        <v>35695</v>
      </c>
      <c r="C60" s="20">
        <v>50.28</v>
      </c>
      <c r="D60" s="20">
        <v>-315250.13</v>
      </c>
      <c r="E60" s="21">
        <v>3</v>
      </c>
      <c r="F60" s="20">
        <v>50.28</v>
      </c>
      <c r="G60" s="20">
        <v>-315250.13</v>
      </c>
      <c r="H60" s="20">
        <v>-315300.41</v>
      </c>
      <c r="I60" s="22">
        <f t="shared" si="6"/>
        <v>-300000</v>
      </c>
      <c r="J60" s="23">
        <f t="shared" si="3"/>
        <v>-15300.409999999974</v>
      </c>
      <c r="K60" s="24">
        <f t="shared" si="7"/>
        <v>3</v>
      </c>
      <c r="L60" s="22">
        <f t="shared" si="8"/>
        <v>-3.8251024999999936</v>
      </c>
      <c r="M60" s="29">
        <f t="shared" si="5"/>
        <v>-300000</v>
      </c>
    </row>
    <row r="61" spans="1:13" ht="13.5" customHeight="1">
      <c r="A61" s="40">
        <f t="shared" si="0"/>
        <v>59</v>
      </c>
      <c r="B61" s="19">
        <v>35696</v>
      </c>
      <c r="C61" s="20">
        <v>2398.96</v>
      </c>
      <c r="D61" s="20">
        <v>-312851.17</v>
      </c>
      <c r="E61" s="21">
        <v>1</v>
      </c>
      <c r="F61" s="20">
        <v>3239.2</v>
      </c>
      <c r="G61" s="20">
        <v>-312010.93</v>
      </c>
      <c r="H61" s="20">
        <v>-315250.13</v>
      </c>
      <c r="I61" s="22">
        <f t="shared" si="6"/>
        <v>-300000</v>
      </c>
      <c r="J61" s="23">
        <f t="shared" si="3"/>
        <v>-15250.130000000005</v>
      </c>
      <c r="K61" s="24">
        <f t="shared" si="7"/>
        <v>3</v>
      </c>
      <c r="L61" s="22">
        <f t="shared" si="8"/>
        <v>-1.2708441666666672</v>
      </c>
      <c r="M61" s="29">
        <f>IF(L61&lt;0,H61-L61*360*100/(K61*E61),0)</f>
        <v>-300000</v>
      </c>
    </row>
    <row r="62" spans="1:13" ht="13.5" customHeight="1">
      <c r="A62" s="40">
        <f t="shared" si="0"/>
        <v>60</v>
      </c>
      <c r="B62" s="19">
        <v>35697</v>
      </c>
      <c r="C62" s="20">
        <v>-2985.03</v>
      </c>
      <c r="D62" s="20">
        <v>-315836.2</v>
      </c>
      <c r="E62" s="21">
        <v>1</v>
      </c>
      <c r="F62" s="20">
        <v>-3825.27</v>
      </c>
      <c r="G62" s="20">
        <v>-315836.2</v>
      </c>
      <c r="H62" s="20">
        <v>-312010.93</v>
      </c>
      <c r="I62" s="22">
        <f t="shared" si="6"/>
        <v>-300000</v>
      </c>
      <c r="J62" s="23">
        <f t="shared" si="3"/>
        <v>-12010.929999999993</v>
      </c>
      <c r="K62" s="24">
        <f t="shared" si="7"/>
        <v>3</v>
      </c>
      <c r="L62" s="22">
        <f t="shared" si="8"/>
        <v>-1.0009108333333328</v>
      </c>
      <c r="M62" s="29">
        <f t="shared" si="5"/>
        <v>-300000</v>
      </c>
    </row>
    <row r="63" spans="1:13" ht="13.5" customHeight="1">
      <c r="A63" s="40">
        <f t="shared" si="0"/>
        <v>61</v>
      </c>
      <c r="B63" s="19">
        <v>35698</v>
      </c>
      <c r="C63" s="20">
        <v>0</v>
      </c>
      <c r="D63" s="20">
        <v>-315836.2</v>
      </c>
      <c r="E63" s="21">
        <v>1</v>
      </c>
      <c r="F63" s="20">
        <v>20215.3</v>
      </c>
      <c r="G63" s="20">
        <v>-295620.9</v>
      </c>
      <c r="H63" s="20">
        <v>-315836.2</v>
      </c>
      <c r="I63" s="22">
        <f t="shared" si="6"/>
        <v>-300000</v>
      </c>
      <c r="J63" s="23">
        <f t="shared" si="3"/>
        <v>-15836.200000000012</v>
      </c>
      <c r="K63" s="24">
        <f t="shared" si="7"/>
        <v>3</v>
      </c>
      <c r="L63" s="22">
        <f t="shared" si="8"/>
        <v>-1.3196833333333342</v>
      </c>
      <c r="M63" s="29">
        <f t="shared" si="5"/>
        <v>-300000</v>
      </c>
    </row>
    <row r="64" spans="1:13" ht="13.5" customHeight="1">
      <c r="A64" s="40">
        <f t="shared" si="0"/>
        <v>62</v>
      </c>
      <c r="B64" s="19">
        <v>35699</v>
      </c>
      <c r="C64" s="20">
        <v>-50212.87</v>
      </c>
      <c r="D64" s="20">
        <v>-366049.07</v>
      </c>
      <c r="E64" s="21">
        <v>1</v>
      </c>
      <c r="F64" s="20">
        <v>-79208.42</v>
      </c>
      <c r="G64" s="20">
        <v>-374829.32</v>
      </c>
      <c r="H64" s="20">
        <v>-295620.9</v>
      </c>
      <c r="I64" s="22">
        <f t="shared" si="6"/>
        <v>-300000</v>
      </c>
      <c r="J64" s="23">
        <f t="shared" si="3"/>
        <v>0</v>
      </c>
      <c r="K64" s="24">
        <f t="shared" si="7"/>
        <v>3</v>
      </c>
      <c r="L64" s="22">
        <f t="shared" si="8"/>
        <v>0</v>
      </c>
      <c r="M64" s="29">
        <f t="shared" si="5"/>
        <v>0</v>
      </c>
    </row>
    <row r="65" spans="1:13" ht="13.5" customHeight="1">
      <c r="A65" s="40">
        <f t="shared" si="0"/>
        <v>63</v>
      </c>
      <c r="B65" s="19">
        <v>35702</v>
      </c>
      <c r="C65" s="20">
        <v>13578.9</v>
      </c>
      <c r="D65" s="20">
        <v>-352470.17</v>
      </c>
      <c r="E65" s="21">
        <v>3</v>
      </c>
      <c r="F65" s="20">
        <v>22359.15</v>
      </c>
      <c r="G65" s="20">
        <v>-352470.17</v>
      </c>
      <c r="H65" s="20">
        <v>-374829.32</v>
      </c>
      <c r="I65" s="22">
        <f t="shared" si="6"/>
        <v>-300000</v>
      </c>
      <c r="J65" s="23">
        <f t="shared" si="3"/>
        <v>-74829.32</v>
      </c>
      <c r="K65" s="24">
        <f t="shared" si="7"/>
        <v>3</v>
      </c>
      <c r="L65" s="22">
        <f>J65*K65/360*E65/100</f>
        <v>-18.707330000000002</v>
      </c>
      <c r="M65" s="29">
        <f t="shared" si="5"/>
        <v>-300000</v>
      </c>
    </row>
    <row r="66" spans="1:13" ht="13.5" customHeight="1" thickBot="1">
      <c r="A66" s="40">
        <f t="shared" si="0"/>
        <v>64</v>
      </c>
      <c r="B66" s="19">
        <v>35703</v>
      </c>
      <c r="C66" s="20">
        <v>-26147.63</v>
      </c>
      <c r="D66" s="20">
        <v>-378617.8</v>
      </c>
      <c r="E66" s="25">
        <v>1</v>
      </c>
      <c r="F66" s="20">
        <v>-18578.73</v>
      </c>
      <c r="G66" s="20">
        <v>-371048.9</v>
      </c>
      <c r="H66" s="20">
        <v>-352470.17</v>
      </c>
      <c r="I66" s="22">
        <f t="shared" si="6"/>
        <v>-300000</v>
      </c>
      <c r="J66" s="23">
        <f t="shared" si="3"/>
        <v>-52470.169999999984</v>
      </c>
      <c r="K66" s="24">
        <f t="shared" si="7"/>
        <v>3</v>
      </c>
      <c r="L66" s="26">
        <f t="shared" si="8"/>
        <v>-4.372514166666665</v>
      </c>
      <c r="M66" s="29">
        <f t="shared" si="5"/>
        <v>-300000</v>
      </c>
    </row>
    <row r="67" spans="1:13" ht="15.75" thickTop="1">
      <c r="A67" s="40">
        <f t="shared" si="0"/>
        <v>65</v>
      </c>
      <c r="E67" s="16">
        <f>SUM(E3:E66)</f>
        <v>90</v>
      </c>
      <c r="J67" s="28" t="s">
        <v>101</v>
      </c>
      <c r="L67" s="17">
        <f>SUM(L4:L66)</f>
        <v>-57.95352749999998</v>
      </c>
      <c r="M67" s="27">
        <v>30000</v>
      </c>
    </row>
  </sheetData>
  <sheetProtection/>
  <printOptions gridLines="1" headings="1"/>
  <pageMargins left="0.3937007874015748" right="0" top="0.3937007874015748" bottom="0.7874015748031497" header="0" footer="0.5118110236220472"/>
  <pageSetup horizontalDpi="1200" verticalDpi="1200" orientation="landscape" paperSize="9" scale="110" r:id="rId2"/>
  <headerFooter alignWithMargins="0">
    <oddHeader xml:space="preserve">&amp;L&amp;12&amp;KFF0000Zins- Limittester </oddHeader>
    <oddFooter>&amp;L© EIBL DE-74348 Lauffen&amp;CSeite &amp;P von &amp;N  Stand:  &amp;D&amp;Rwww.eibl-kontenpruefung.de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Eibl</dc:creator>
  <cp:keywords/>
  <dc:description/>
  <cp:lastModifiedBy>Eibl</cp:lastModifiedBy>
  <cp:lastPrinted>2013-05-28T05:34:47Z</cp:lastPrinted>
  <dcterms:created xsi:type="dcterms:W3CDTF">2009-05-14T13:06:02Z</dcterms:created>
  <dcterms:modified xsi:type="dcterms:W3CDTF">2013-05-28T05:35:26Z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-1564116830</vt:i4>
  </property>
  <property fmtid="{D5CDD505-2E9C-101B-9397-08002B2CF9AE}" pid="3" name="_EmailSubject">
    <vt:lpwstr>Verständnisprobleme mit Limitüberschreitung</vt:lpwstr>
  </property>
  <property fmtid="{D5CDD505-2E9C-101B-9397-08002B2CF9AE}" pid="4" name="_AuthorEmail">
    <vt:lpwstr>stgt@btr-mecklenburg.de</vt:lpwstr>
  </property>
  <property fmtid="{D5CDD505-2E9C-101B-9397-08002B2CF9AE}" pid="5" name="_AuthorEmailDisplayName">
    <vt:lpwstr>BTR Mecklenburg Stuttgart</vt:lpwstr>
  </property>
  <property fmtid="{D5CDD505-2E9C-101B-9397-08002B2CF9AE}" pid="6" name="_ReviewingToolsShownOnce">
    <vt:lpwstr/>
  </property>
</Properties>
</file>